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Veronika\OneDrive\Radna površina\"/>
    </mc:Choice>
  </mc:AlternateContent>
  <xr:revisionPtr revIDLastSave="0" documentId="13_ncr:1_{BE528B8E-8D99-4930-A6AE-3E7E8207FCF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E326" i="9" s="1"/>
  <c r="B326" i="9" s="1"/>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B289" i="9" s="1"/>
  <c r="M288" i="9"/>
  <c r="F288" i="9" s="1"/>
  <c r="L288" i="9"/>
  <c r="E288" i="9"/>
  <c r="B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F274" i="9" s="1"/>
  <c r="B274" i="9" s="1"/>
  <c r="L274" i="9"/>
  <c r="E274" i="9"/>
  <c r="M273" i="9"/>
  <c r="L273" i="9"/>
  <c r="F273" i="9" s="1"/>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F267" i="9" s="1"/>
  <c r="E267" i="9"/>
  <c r="M266" i="9"/>
  <c r="F266" i="9" s="1"/>
  <c r="B266" i="9" s="1"/>
  <c r="L266" i="9"/>
  <c r="E266" i="9"/>
  <c r="M265" i="9"/>
  <c r="L265" i="9"/>
  <c r="F265" i="9" s="1"/>
  <c r="E265" i="9"/>
  <c r="M264" i="9"/>
  <c r="F264" i="9" s="1"/>
  <c r="B264" i="9" s="1"/>
  <c r="L264" i="9"/>
  <c r="E264" i="9"/>
  <c r="M263" i="9"/>
  <c r="L263" i="9"/>
  <c r="F263" i="9" s="1"/>
  <c r="E263" i="9"/>
  <c r="M262" i="9"/>
  <c r="F262" i="9" s="1"/>
  <c r="B262" i="9" s="1"/>
  <c r="L262" i="9"/>
  <c r="E262" i="9"/>
  <c r="M261" i="9"/>
  <c r="L261" i="9"/>
  <c r="F261" i="9" s="1"/>
  <c r="E261" i="9"/>
  <c r="M260" i="9"/>
  <c r="F260" i="9" s="1"/>
  <c r="B260" i="9" s="1"/>
  <c r="L260" i="9"/>
  <c r="E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H156"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E90" i="9" s="1"/>
  <c r="G90" i="9"/>
  <c r="F90" i="9"/>
  <c r="H89" i="9"/>
  <c r="G89" i="9"/>
  <c r="E89" i="9" s="1"/>
  <c r="B89" i="9" s="1"/>
  <c r="F89" i="9"/>
  <c r="H88" i="9"/>
  <c r="G88" i="9"/>
  <c r="F88" i="9"/>
  <c r="H87" i="9"/>
  <c r="G87" i="9"/>
  <c r="F87" i="9"/>
  <c r="E87" i="9"/>
  <c r="B87" i="9" s="1"/>
  <c r="H86" i="9"/>
  <c r="G86" i="9"/>
  <c r="F86" i="9"/>
  <c r="E86" i="9"/>
  <c r="B86" i="9" s="1"/>
  <c r="H85" i="9"/>
  <c r="G85" i="9"/>
  <c r="E85" i="9" s="1"/>
  <c r="B85" i="9" s="1"/>
  <c r="F85" i="9"/>
  <c r="H84" i="9"/>
  <c r="G84" i="9"/>
  <c r="F84" i="9"/>
  <c r="H83" i="9"/>
  <c r="G83" i="9"/>
  <c r="F83" i="9"/>
  <c r="E83" i="9"/>
  <c r="B83" i="9" s="1"/>
  <c r="H82" i="9"/>
  <c r="E82" i="9" s="1"/>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E69" i="9" s="1"/>
  <c r="B69" i="9" s="1"/>
  <c r="F69" i="9"/>
  <c r="H68" i="9"/>
  <c r="G68" i="9"/>
  <c r="F68" i="9"/>
  <c r="H67" i="9"/>
  <c r="E67" i="9" s="1"/>
  <c r="B67" i="9" s="1"/>
  <c r="G67" i="9"/>
  <c r="F67" i="9"/>
  <c r="H66" i="9"/>
  <c r="E66" i="9" s="1"/>
  <c r="B66" i="9" s="1"/>
  <c r="G66" i="9"/>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B58" i="9" s="1"/>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G46" i="9"/>
  <c r="F46" i="9"/>
  <c r="H45" i="9"/>
  <c r="G45" i="9"/>
  <c r="E45" i="9" s="1"/>
  <c r="B45" i="9" s="1"/>
  <c r="F45" i="9"/>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E38" i="9" s="1"/>
  <c r="B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G31" i="9"/>
  <c r="F31" i="9"/>
  <c r="H30" i="9"/>
  <c r="E30" i="9" s="1"/>
  <c r="B30" i="9" s="1"/>
  <c r="G30" i="9"/>
  <c r="F30" i="9"/>
  <c r="H29" i="9"/>
  <c r="G29" i="9"/>
  <c r="E29" i="9" s="1"/>
  <c r="B29" i="9" s="1"/>
  <c r="F29" i="9"/>
  <c r="H28" i="9"/>
  <c r="G28" i="9"/>
  <c r="E28" i="9" s="1"/>
  <c r="B28" i="9" s="1"/>
  <c r="F28" i="9"/>
  <c r="H27" i="9"/>
  <c r="G27" i="9"/>
  <c r="F27" i="9"/>
  <c r="E27" i="9"/>
  <c r="B27" i="9" s="1"/>
  <c r="H26" i="9"/>
  <c r="E26" i="9" s="1"/>
  <c r="G26" i="9"/>
  <c r="F26" i="9"/>
  <c r="H25" i="9"/>
  <c r="G25" i="9"/>
  <c r="E25" i="9" s="1"/>
  <c r="B25" i="9" s="1"/>
  <c r="F25" i="9"/>
  <c r="F24" i="9"/>
  <c r="F4" i="9"/>
  <c r="O3" i="9"/>
  <c r="G296" i="9" s="1"/>
  <c r="I3" i="9"/>
  <c r="L207" i="9" s="1"/>
  <c r="F207" i="9" s="1"/>
  <c r="H3" i="9"/>
  <c r="G3" i="9"/>
  <c r="D104" i="8"/>
  <c r="I41" i="3" s="1"/>
  <c r="D97" i="8"/>
  <c r="D92" i="8"/>
  <c r="C1669" i="1" s="1"/>
  <c r="H1669" i="1" s="1"/>
  <c r="D87" i="8"/>
  <c r="D82" i="8"/>
  <c r="D77" i="8"/>
  <c r="D72" i="8"/>
  <c r="C1649" i="1" s="1"/>
  <c r="H1649" i="1" s="1"/>
  <c r="D67" i="8"/>
  <c r="D62" i="8"/>
  <c r="D57" i="8"/>
  <c r="D52" i="8"/>
  <c r="D46" i="8"/>
  <c r="D37" i="8"/>
  <c r="D27" i="8"/>
  <c r="C1604" i="1" s="1"/>
  <c r="D25" i="8"/>
  <c r="C1602" i="1" s="1"/>
  <c r="D18" i="8"/>
  <c r="D8" i="8"/>
  <c r="E44" i="7"/>
  <c r="D44" i="7"/>
  <c r="E39" i="7"/>
  <c r="D39" i="7"/>
  <c r="E38" i="7"/>
  <c r="D38" i="7"/>
  <c r="E30" i="7"/>
  <c r="D30" i="7"/>
  <c r="E23" i="7"/>
  <c r="E22" i="7" s="1"/>
  <c r="I34" i="3" s="1"/>
  <c r="D23" i="7"/>
  <c r="D22" i="7" s="1"/>
  <c r="C1555" i="1" s="1"/>
  <c r="H1555" i="1"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D1511" i="1" s="1"/>
  <c r="G1511" i="1"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C1260" i="1" s="1"/>
  <c r="F254" i="5"/>
  <c r="F253" i="5"/>
  <c r="E252" i="5"/>
  <c r="D252" i="5"/>
  <c r="C1256" i="1"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E76" i="5"/>
  <c r="E70" i="5" s="1"/>
  <c r="D1075"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26" i="1" s="1"/>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G209" i="9" s="1"/>
  <c r="E209" i="9" s="1"/>
  <c r="B209" i="9" s="1"/>
  <c r="E428" i="4"/>
  <c r="D428" i="4"/>
  <c r="E427" i="4"/>
  <c r="D422" i="1" s="1"/>
  <c r="D427" i="4"/>
  <c r="F427" i="4" s="1"/>
  <c r="E426" i="4"/>
  <c r="D421" i="1" s="1"/>
  <c r="H421" i="1" s="1"/>
  <c r="D426" i="4"/>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4" i="1" s="1"/>
  <c r="D349" i="4"/>
  <c r="F348" i="4"/>
  <c r="F347" i="4"/>
  <c r="F346" i="4"/>
  <c r="E346" i="4"/>
  <c r="D346" i="4"/>
  <c r="F345" i="4"/>
  <c r="F344" i="4"/>
  <c r="F343" i="4"/>
  <c r="F342" i="4"/>
  <c r="F341" i="4"/>
  <c r="E341" i="4"/>
  <c r="E321" i="4" s="1"/>
  <c r="D31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4" i="1" s="1"/>
  <c r="H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H1682" i="1"/>
  <c r="G1682" i="1"/>
  <c r="C1682" i="1"/>
  <c r="C1681" i="1"/>
  <c r="H1681" i="1" s="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G1669" i="1"/>
  <c r="C1668" i="1"/>
  <c r="C1667" i="1"/>
  <c r="H1667" i="1" s="1"/>
  <c r="H1666" i="1"/>
  <c r="G1666" i="1"/>
  <c r="C1666" i="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G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H1634" i="1"/>
  <c r="C1634" i="1"/>
  <c r="G1634" i="1" s="1"/>
  <c r="H1633" i="1"/>
  <c r="G1633" i="1"/>
  <c r="C1633" i="1"/>
  <c r="C1632" i="1"/>
  <c r="C1631" i="1"/>
  <c r="H1631" i="1" s="1"/>
  <c r="H1630" i="1"/>
  <c r="C1630" i="1"/>
  <c r="G1630" i="1" s="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C1613" i="1"/>
  <c r="H1613" i="1" s="1"/>
  <c r="C1612" i="1"/>
  <c r="C1611" i="1"/>
  <c r="H1611" i="1" s="1"/>
  <c r="C1610" i="1"/>
  <c r="G1610" i="1" s="1"/>
  <c r="H1609" i="1"/>
  <c r="G1609" i="1"/>
  <c r="C1609" i="1"/>
  <c r="C1608" i="1"/>
  <c r="C1607" i="1"/>
  <c r="H1607" i="1" s="1"/>
  <c r="C1606" i="1"/>
  <c r="G1606" i="1" s="1"/>
  <c r="H1605" i="1"/>
  <c r="C1605" i="1"/>
  <c r="G1605" i="1" s="1"/>
  <c r="C1603" i="1"/>
  <c r="H1603" i="1" s="1"/>
  <c r="G1601" i="1"/>
  <c r="C1601" i="1"/>
  <c r="H1601" i="1" s="1"/>
  <c r="C1600" i="1"/>
  <c r="C1599" i="1"/>
  <c r="H1599" i="1" s="1"/>
  <c r="H1598" i="1"/>
  <c r="C1598" i="1"/>
  <c r="G1598" i="1" s="1"/>
  <c r="H1597" i="1"/>
  <c r="G1597" i="1"/>
  <c r="C1597" i="1"/>
  <c r="C1596" i="1"/>
  <c r="C1595" i="1"/>
  <c r="H1595" i="1" s="1"/>
  <c r="C1594" i="1"/>
  <c r="G1594" i="1" s="1"/>
  <c r="C1593" i="1"/>
  <c r="H1593" i="1" s="1"/>
  <c r="C1592" i="1"/>
  <c r="C1591" i="1"/>
  <c r="H1591" i="1" s="1"/>
  <c r="H1590" i="1"/>
  <c r="C1590" i="1"/>
  <c r="G1590" i="1" s="1"/>
  <c r="H1589" i="1"/>
  <c r="G1589" i="1"/>
  <c r="C1589" i="1"/>
  <c r="C1588" i="1"/>
  <c r="C1587" i="1"/>
  <c r="H1586" i="1"/>
  <c r="C1586" i="1"/>
  <c r="G1586" i="1" s="1"/>
  <c r="C1585" i="1"/>
  <c r="H1585" i="1" s="1"/>
  <c r="C1584" i="1"/>
  <c r="H1582" i="1"/>
  <c r="C1582" i="1"/>
  <c r="G1582" i="1" s="1"/>
  <c r="J1581" i="1"/>
  <c r="D1581" i="1"/>
  <c r="C1581" i="1"/>
  <c r="H1580" i="1"/>
  <c r="G1580" i="1"/>
  <c r="D1580" i="1"/>
  <c r="C1580" i="1"/>
  <c r="J1580" i="1" s="1"/>
  <c r="J1579" i="1"/>
  <c r="D1579" i="1"/>
  <c r="C1579" i="1"/>
  <c r="H1578" i="1"/>
  <c r="G1578" i="1"/>
  <c r="D1578" i="1"/>
  <c r="C1578" i="1"/>
  <c r="J1578" i="1" s="1"/>
  <c r="H1577" i="1"/>
  <c r="G1577" i="1"/>
  <c r="D1577" i="1"/>
  <c r="C1577" i="1"/>
  <c r="D1576" i="1"/>
  <c r="J1576" i="1" s="1"/>
  <c r="C1576" i="1"/>
  <c r="H1575" i="1"/>
  <c r="G1575" i="1"/>
  <c r="D1575" i="1"/>
  <c r="C1575" i="1"/>
  <c r="J1575" i="1" s="1"/>
  <c r="J1574" i="1"/>
  <c r="D1574" i="1"/>
  <c r="C1574" i="1"/>
  <c r="H1573" i="1"/>
  <c r="G1573" i="1"/>
  <c r="D1573" i="1"/>
  <c r="J1573" i="1" s="1"/>
  <c r="C1573" i="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D1566" i="1"/>
  <c r="J1566" i="1" s="1"/>
  <c r="C1566" i="1"/>
  <c r="H1565" i="1"/>
  <c r="G1565" i="1"/>
  <c r="D1565" i="1"/>
  <c r="C1565" i="1"/>
  <c r="J1565" i="1" s="1"/>
  <c r="J1564" i="1"/>
  <c r="D1564" i="1"/>
  <c r="C1564" i="1"/>
  <c r="D1563" i="1"/>
  <c r="C1563" i="1"/>
  <c r="H1562" i="1"/>
  <c r="G1562" i="1"/>
  <c r="D1562" i="1"/>
  <c r="C1562" i="1"/>
  <c r="J1562" i="1" s="1"/>
  <c r="D1561" i="1"/>
  <c r="J1561" i="1" s="1"/>
  <c r="C1561" i="1"/>
  <c r="H1560" i="1"/>
  <c r="G1560" i="1"/>
  <c r="D1560" i="1"/>
  <c r="C1560" i="1"/>
  <c r="J1560" i="1" s="1"/>
  <c r="J1559" i="1"/>
  <c r="D1559" i="1"/>
  <c r="C1559" i="1"/>
  <c r="D1558" i="1"/>
  <c r="J1558" i="1" s="1"/>
  <c r="C1558" i="1"/>
  <c r="J1557" i="1"/>
  <c r="H1557" i="1"/>
  <c r="D1557" i="1"/>
  <c r="G1557" i="1" s="1"/>
  <c r="C1557" i="1"/>
  <c r="D1555" i="1"/>
  <c r="H1554" i="1"/>
  <c r="D1554" i="1"/>
  <c r="J1554" i="1" s="1"/>
  <c r="C1554" i="1"/>
  <c r="H1553" i="1"/>
  <c r="D1553" i="1"/>
  <c r="G1553" i="1" s="1"/>
  <c r="C1553" i="1"/>
  <c r="H1552" i="1"/>
  <c r="D1552" i="1"/>
  <c r="J1552" i="1" s="1"/>
  <c r="C1552" i="1"/>
  <c r="H1551" i="1"/>
  <c r="D1551" i="1"/>
  <c r="G1551" i="1" s="1"/>
  <c r="C1551" i="1"/>
  <c r="H1550" i="1"/>
  <c r="D1550" i="1"/>
  <c r="J1550" i="1" s="1"/>
  <c r="C1550" i="1"/>
  <c r="H1549" i="1"/>
  <c r="D1549" i="1"/>
  <c r="G1549" i="1" s="1"/>
  <c r="C1549" i="1"/>
  <c r="H1548" i="1"/>
  <c r="D1548" i="1"/>
  <c r="J1548" i="1" s="1"/>
  <c r="C1548" i="1"/>
  <c r="G1547" i="1"/>
  <c r="D1547" i="1"/>
  <c r="C1547" i="1"/>
  <c r="H1547" i="1" s="1"/>
  <c r="G1546" i="1"/>
  <c r="D1546" i="1"/>
  <c r="C1546" i="1"/>
  <c r="G1545" i="1"/>
  <c r="D1545" i="1"/>
  <c r="C1545" i="1"/>
  <c r="G1544" i="1"/>
  <c r="D1544" i="1"/>
  <c r="C1544" i="1"/>
  <c r="G1543" i="1"/>
  <c r="D1543" i="1"/>
  <c r="C1543" i="1"/>
  <c r="G1542" i="1"/>
  <c r="D1542" i="1"/>
  <c r="C1542" i="1"/>
  <c r="G1541" i="1"/>
  <c r="D1541" i="1"/>
  <c r="C1541" i="1"/>
  <c r="D1540" i="1"/>
  <c r="C1540" i="1"/>
  <c r="H1540" i="1" s="1"/>
  <c r="D1539" i="1"/>
  <c r="C1539" i="1"/>
  <c r="H1539" i="1" s="1"/>
  <c r="G1536" i="1"/>
  <c r="D1536" i="1"/>
  <c r="C1536" i="1"/>
  <c r="H1536" i="1" s="1"/>
  <c r="G1535" i="1"/>
  <c r="D1535" i="1"/>
  <c r="C1535" i="1"/>
  <c r="H1535" i="1" s="1"/>
  <c r="D1534" i="1"/>
  <c r="C1534" i="1"/>
  <c r="H1534" i="1" s="1"/>
  <c r="D1533" i="1"/>
  <c r="C1533" i="1"/>
  <c r="H1533" i="1" s="1"/>
  <c r="G1532" i="1"/>
  <c r="D1532" i="1"/>
  <c r="C1532" i="1"/>
  <c r="H1532" i="1" s="1"/>
  <c r="G1531" i="1"/>
  <c r="D1531" i="1"/>
  <c r="C1531" i="1"/>
  <c r="H1531" i="1" s="1"/>
  <c r="D1530" i="1"/>
  <c r="C1530" i="1"/>
  <c r="H1530" i="1" s="1"/>
  <c r="D1529" i="1"/>
  <c r="C1529" i="1"/>
  <c r="H1529" i="1" s="1"/>
  <c r="G1528" i="1"/>
  <c r="D1528" i="1"/>
  <c r="C1528" i="1"/>
  <c r="H1528" i="1" s="1"/>
  <c r="G1527" i="1"/>
  <c r="D1527" i="1"/>
  <c r="C1527" i="1"/>
  <c r="H1527" i="1" s="1"/>
  <c r="D1526" i="1"/>
  <c r="C1526" i="1"/>
  <c r="H1526" i="1" s="1"/>
  <c r="D1525" i="1"/>
  <c r="C1525" i="1"/>
  <c r="H1525" i="1" s="1"/>
  <c r="G1524" i="1"/>
  <c r="D1524" i="1"/>
  <c r="C1524" i="1"/>
  <c r="H1524" i="1" s="1"/>
  <c r="G1523" i="1"/>
  <c r="D1523" i="1"/>
  <c r="C1523" i="1"/>
  <c r="H1523" i="1" s="1"/>
  <c r="D1522" i="1"/>
  <c r="C1522" i="1"/>
  <c r="H1522" i="1" s="1"/>
  <c r="D1521" i="1"/>
  <c r="C1521" i="1"/>
  <c r="H1521" i="1" s="1"/>
  <c r="G1520" i="1"/>
  <c r="D1520" i="1"/>
  <c r="C1520" i="1"/>
  <c r="H1520" i="1" s="1"/>
  <c r="G1519" i="1"/>
  <c r="D1519" i="1"/>
  <c r="C1519" i="1"/>
  <c r="H1519" i="1" s="1"/>
  <c r="D1518" i="1"/>
  <c r="C1518" i="1"/>
  <c r="H1518" i="1" s="1"/>
  <c r="D1517" i="1"/>
  <c r="C1517" i="1"/>
  <c r="H1517" i="1" s="1"/>
  <c r="G1516" i="1"/>
  <c r="D1516" i="1"/>
  <c r="C1516" i="1"/>
  <c r="H1516" i="1" s="1"/>
  <c r="G1515" i="1"/>
  <c r="D1515" i="1"/>
  <c r="C1515" i="1"/>
  <c r="H1515" i="1" s="1"/>
  <c r="D1514" i="1"/>
  <c r="C1514" i="1"/>
  <c r="H1514" i="1" s="1"/>
  <c r="D1513" i="1"/>
  <c r="C1513" i="1"/>
  <c r="G1512" i="1"/>
  <c r="D1512" i="1"/>
  <c r="C1512" i="1"/>
  <c r="H1512" i="1" s="1"/>
  <c r="C1511" i="1"/>
  <c r="G1509" i="1"/>
  <c r="D1509" i="1"/>
  <c r="C1509" i="1"/>
  <c r="H1509" i="1" s="1"/>
  <c r="G1508" i="1"/>
  <c r="D1508" i="1"/>
  <c r="C1508" i="1"/>
  <c r="H1508" i="1" s="1"/>
  <c r="D1507" i="1"/>
  <c r="C1507" i="1"/>
  <c r="H1507" i="1" s="1"/>
  <c r="D1506" i="1"/>
  <c r="C1506" i="1"/>
  <c r="H1506" i="1" s="1"/>
  <c r="G1505" i="1"/>
  <c r="D1505" i="1"/>
  <c r="C1505" i="1"/>
  <c r="H1505" i="1" s="1"/>
  <c r="G1504" i="1"/>
  <c r="D1504" i="1"/>
  <c r="C1504" i="1"/>
  <c r="H1504" i="1" s="1"/>
  <c r="D1503" i="1"/>
  <c r="C1503" i="1"/>
  <c r="H1503" i="1" s="1"/>
  <c r="D1502" i="1"/>
  <c r="C1502" i="1"/>
  <c r="H1502" i="1" s="1"/>
  <c r="G1501" i="1"/>
  <c r="D1501" i="1"/>
  <c r="C1501" i="1"/>
  <c r="H1501" i="1" s="1"/>
  <c r="G1500" i="1"/>
  <c r="D1500" i="1"/>
  <c r="C1500" i="1"/>
  <c r="H1500" i="1" s="1"/>
  <c r="D1499" i="1"/>
  <c r="C1499" i="1"/>
  <c r="H1499" i="1" s="1"/>
  <c r="D1498" i="1"/>
  <c r="C1498" i="1"/>
  <c r="H1498" i="1" s="1"/>
  <c r="G1497" i="1"/>
  <c r="D1497" i="1"/>
  <c r="C1497" i="1"/>
  <c r="H1497" i="1" s="1"/>
  <c r="G1496" i="1"/>
  <c r="D1496" i="1"/>
  <c r="C1496" i="1"/>
  <c r="H1496" i="1" s="1"/>
  <c r="D1495" i="1"/>
  <c r="C1495" i="1"/>
  <c r="H1495" i="1" s="1"/>
  <c r="D1494" i="1"/>
  <c r="C1494" i="1"/>
  <c r="H1494" i="1" s="1"/>
  <c r="G1493" i="1"/>
  <c r="D1493" i="1"/>
  <c r="C1493" i="1"/>
  <c r="H1493" i="1" s="1"/>
  <c r="G1492" i="1"/>
  <c r="D1492" i="1"/>
  <c r="C1492" i="1"/>
  <c r="H1492" i="1" s="1"/>
  <c r="D1491" i="1"/>
  <c r="C1491" i="1"/>
  <c r="H1491" i="1" s="1"/>
  <c r="D1490" i="1"/>
  <c r="C1490" i="1"/>
  <c r="H1490" i="1" s="1"/>
  <c r="G1489" i="1"/>
  <c r="D1489" i="1"/>
  <c r="C1489" i="1"/>
  <c r="H1489" i="1" s="1"/>
  <c r="G1488" i="1"/>
  <c r="D1488" i="1"/>
  <c r="C1488" i="1"/>
  <c r="H1488" i="1" s="1"/>
  <c r="D1487" i="1"/>
  <c r="C1487" i="1"/>
  <c r="H1487" i="1" s="1"/>
  <c r="D1486" i="1"/>
  <c r="C1486" i="1"/>
  <c r="H1486" i="1" s="1"/>
  <c r="D1485" i="1"/>
  <c r="G1484" i="1"/>
  <c r="D1484" i="1"/>
  <c r="C1484" i="1"/>
  <c r="H1484" i="1" s="1"/>
  <c r="D1483" i="1"/>
  <c r="C1483" i="1"/>
  <c r="H1483" i="1" s="1"/>
  <c r="D1482" i="1"/>
  <c r="C1482" i="1"/>
  <c r="H1482" i="1" s="1"/>
  <c r="G1481" i="1"/>
  <c r="D1481" i="1"/>
  <c r="C1481" i="1"/>
  <c r="H1481" i="1" s="1"/>
  <c r="G1480" i="1"/>
  <c r="D1480" i="1"/>
  <c r="C1480" i="1"/>
  <c r="H1480" i="1" s="1"/>
  <c r="D1479" i="1"/>
  <c r="C1479" i="1"/>
  <c r="H1479" i="1" s="1"/>
  <c r="D1478" i="1"/>
  <c r="C1478" i="1"/>
  <c r="H1478" i="1" s="1"/>
  <c r="G1477" i="1"/>
  <c r="D1477" i="1"/>
  <c r="C1477" i="1"/>
  <c r="H1477" i="1" s="1"/>
  <c r="G1476" i="1"/>
  <c r="D1476" i="1"/>
  <c r="C1476" i="1"/>
  <c r="H1476" i="1" s="1"/>
  <c r="D1475" i="1"/>
  <c r="C1475" i="1"/>
  <c r="H1475" i="1" s="1"/>
  <c r="D1474" i="1"/>
  <c r="C1474" i="1"/>
  <c r="H1474" i="1" s="1"/>
  <c r="G1473" i="1"/>
  <c r="D1473" i="1"/>
  <c r="C1473" i="1"/>
  <c r="H1473" i="1" s="1"/>
  <c r="G1472" i="1"/>
  <c r="D1472" i="1"/>
  <c r="C1472" i="1"/>
  <c r="H1472" i="1" s="1"/>
  <c r="D1471" i="1"/>
  <c r="C1471" i="1"/>
  <c r="H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D1430" i="1"/>
  <c r="C1430" i="1"/>
  <c r="H1430" i="1" s="1"/>
  <c r="G1429" i="1"/>
  <c r="D1429" i="1"/>
  <c r="C1429" i="1"/>
  <c r="H1429" i="1" s="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H1340" i="1" s="1"/>
  <c r="C1340" i="1"/>
  <c r="H1339" i="1"/>
  <c r="D1339" i="1"/>
  <c r="C1339" i="1"/>
  <c r="G1339" i="1" s="1"/>
  <c r="D1338" i="1"/>
  <c r="C1338" i="1"/>
  <c r="D1337" i="1"/>
  <c r="C1337" i="1"/>
  <c r="D1336" i="1"/>
  <c r="C1336" i="1"/>
  <c r="D1335" i="1"/>
  <c r="C1335" i="1"/>
  <c r="D1334" i="1"/>
  <c r="H1334" i="1" s="1"/>
  <c r="C1334" i="1"/>
  <c r="D1333" i="1"/>
  <c r="C1333" i="1"/>
  <c r="D1332" i="1"/>
  <c r="C1332" i="1"/>
  <c r="D1331" i="1"/>
  <c r="C1331" i="1"/>
  <c r="G1331" i="1" s="1"/>
  <c r="D1330" i="1"/>
  <c r="C1330" i="1"/>
  <c r="D1329" i="1"/>
  <c r="C1329" i="1"/>
  <c r="D1328" i="1"/>
  <c r="C1328" i="1"/>
  <c r="D1327" i="1"/>
  <c r="H1327" i="1" s="1"/>
  <c r="C1327" i="1"/>
  <c r="D1326" i="1"/>
  <c r="H1326" i="1" s="1"/>
  <c r="C1326" i="1"/>
  <c r="D1325" i="1"/>
  <c r="C1325" i="1"/>
  <c r="D1324" i="1"/>
  <c r="H1324" i="1" s="1"/>
  <c r="C1324" i="1"/>
  <c r="D1323" i="1"/>
  <c r="C1323" i="1"/>
  <c r="G1323" i="1" s="1"/>
  <c r="D1322" i="1"/>
  <c r="C1322" i="1"/>
  <c r="D1321" i="1"/>
  <c r="C1321" i="1"/>
  <c r="D1320" i="1"/>
  <c r="C1320" i="1"/>
  <c r="D1319" i="1"/>
  <c r="C1319" i="1"/>
  <c r="D1318" i="1"/>
  <c r="C1318" i="1"/>
  <c r="D1317" i="1"/>
  <c r="C1317" i="1"/>
  <c r="D1316" i="1"/>
  <c r="H1316" i="1" s="1"/>
  <c r="C1316" i="1"/>
  <c r="D1315" i="1"/>
  <c r="C1315" i="1"/>
  <c r="G1315" i="1" s="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H1301" i="1" s="1"/>
  <c r="C1301" i="1"/>
  <c r="D1300" i="1"/>
  <c r="D1299" i="1"/>
  <c r="C1299" i="1"/>
  <c r="G1299" i="1" s="1"/>
  <c r="D1298" i="1"/>
  <c r="C1298" i="1"/>
  <c r="D1297" i="1"/>
  <c r="C1297" i="1"/>
  <c r="G1297" i="1" s="1"/>
  <c r="D1296" i="1"/>
  <c r="C1296" i="1"/>
  <c r="D1294" i="1"/>
  <c r="C1294" i="1"/>
  <c r="D1293" i="1"/>
  <c r="C1293" i="1"/>
  <c r="D1292" i="1"/>
  <c r="C1292" i="1"/>
  <c r="D1291" i="1"/>
  <c r="C1291" i="1"/>
  <c r="G1291" i="1" s="1"/>
  <c r="D1290" i="1"/>
  <c r="C1290" i="1"/>
  <c r="D1289" i="1"/>
  <c r="C1289" i="1"/>
  <c r="D1288" i="1"/>
  <c r="C1288" i="1"/>
  <c r="D1287" i="1"/>
  <c r="C1287" i="1"/>
  <c r="H1287" i="1" s="1"/>
  <c r="D1286" i="1"/>
  <c r="C1286" i="1"/>
  <c r="D1285" i="1"/>
  <c r="C1285" i="1"/>
  <c r="G1284" i="1"/>
  <c r="D1284" i="1"/>
  <c r="C1284" i="1"/>
  <c r="D1283" i="1"/>
  <c r="C1283" i="1"/>
  <c r="D1282" i="1"/>
  <c r="C1282" i="1"/>
  <c r="H1282" i="1" s="1"/>
  <c r="D1281" i="1"/>
  <c r="G1280" i="1"/>
  <c r="D1280" i="1"/>
  <c r="C1280" i="1"/>
  <c r="D1279" i="1"/>
  <c r="C1279" i="1"/>
  <c r="G1279" i="1" s="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C1263" i="1"/>
  <c r="D1262" i="1"/>
  <c r="G1262" i="1" s="1"/>
  <c r="C1262" i="1"/>
  <c r="D1261" i="1"/>
  <c r="C1261" i="1"/>
  <c r="D1260" i="1"/>
  <c r="D1258" i="1"/>
  <c r="C1258" i="1"/>
  <c r="D1257" i="1"/>
  <c r="G1257" i="1" s="1"/>
  <c r="C1257" i="1"/>
  <c r="D1256" i="1"/>
  <c r="D1254" i="1"/>
  <c r="C1254" i="1"/>
  <c r="H1254" i="1" s="1"/>
  <c r="D1253" i="1"/>
  <c r="C1253" i="1"/>
  <c r="D1252" i="1"/>
  <c r="D1251" i="1"/>
  <c r="C1251" i="1"/>
  <c r="G1250" i="1"/>
  <c r="D1250" i="1"/>
  <c r="C1250" i="1"/>
  <c r="D1249" i="1"/>
  <c r="H1249" i="1" s="1"/>
  <c r="C1249" i="1"/>
  <c r="D1248" i="1"/>
  <c r="H1248" i="1" s="1"/>
  <c r="C1248" i="1"/>
  <c r="G1248" i="1" s="1"/>
  <c r="D1247" i="1"/>
  <c r="H1247" i="1" s="1"/>
  <c r="C1247" i="1"/>
  <c r="D1246" i="1"/>
  <c r="H1246" i="1" s="1"/>
  <c r="C1246" i="1"/>
  <c r="G1246" i="1" s="1"/>
  <c r="D1245" i="1"/>
  <c r="H1245" i="1" s="1"/>
  <c r="C1245" i="1"/>
  <c r="D1244" i="1"/>
  <c r="H1244" i="1" s="1"/>
  <c r="C1244" i="1"/>
  <c r="G1244" i="1" s="1"/>
  <c r="D1243" i="1"/>
  <c r="H1243" i="1" s="1"/>
  <c r="C1243" i="1"/>
  <c r="D1242" i="1"/>
  <c r="H1242" i="1" s="1"/>
  <c r="C1242" i="1"/>
  <c r="G1242" i="1" s="1"/>
  <c r="D1241" i="1"/>
  <c r="D1240" i="1"/>
  <c r="G1240" i="1" s="1"/>
  <c r="C1240" i="1"/>
  <c r="D1239" i="1"/>
  <c r="C1239" i="1"/>
  <c r="H1239" i="1" s="1"/>
  <c r="D1238" i="1"/>
  <c r="G1238" i="1" s="1"/>
  <c r="C1238" i="1"/>
  <c r="H1238" i="1" s="1"/>
  <c r="D1237" i="1"/>
  <c r="H1237" i="1" s="1"/>
  <c r="C1237" i="1"/>
  <c r="D1236" i="1"/>
  <c r="G1236" i="1" s="1"/>
  <c r="C1236" i="1"/>
  <c r="H1236" i="1" s="1"/>
  <c r="D1235" i="1"/>
  <c r="C1235" i="1"/>
  <c r="D1234" i="1"/>
  <c r="G1234" i="1" s="1"/>
  <c r="C1234" i="1"/>
  <c r="H1234" i="1" s="1"/>
  <c r="H1233" i="1"/>
  <c r="D1233" i="1"/>
  <c r="C1233" i="1"/>
  <c r="D1232" i="1"/>
  <c r="G1232" i="1" s="1"/>
  <c r="C1232" i="1"/>
  <c r="H1232" i="1" s="1"/>
  <c r="D1231" i="1"/>
  <c r="C1231" i="1"/>
  <c r="H1231" i="1" s="1"/>
  <c r="D1230" i="1"/>
  <c r="G1230" i="1" s="1"/>
  <c r="C1230" i="1"/>
  <c r="H1230" i="1" s="1"/>
  <c r="H1229" i="1"/>
  <c r="D1229" i="1"/>
  <c r="C1229" i="1"/>
  <c r="D1228" i="1"/>
  <c r="G1228" i="1" s="1"/>
  <c r="C1228" i="1"/>
  <c r="D1227" i="1"/>
  <c r="C1227" i="1"/>
  <c r="H1227" i="1" s="1"/>
  <c r="D1226" i="1"/>
  <c r="G1226" i="1" s="1"/>
  <c r="C1226" i="1"/>
  <c r="D1225" i="1"/>
  <c r="H1225" i="1" s="1"/>
  <c r="C1225" i="1"/>
  <c r="C1224"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G1199" i="1" s="1"/>
  <c r="D1198" i="1"/>
  <c r="C1198" i="1"/>
  <c r="D1197" i="1"/>
  <c r="C1197" i="1"/>
  <c r="G1197" i="1" s="1"/>
  <c r="D1196" i="1"/>
  <c r="C1196" i="1"/>
  <c r="D1195" i="1"/>
  <c r="C1195" i="1"/>
  <c r="D1194" i="1"/>
  <c r="C1194" i="1"/>
  <c r="D1193" i="1"/>
  <c r="C1193" i="1"/>
  <c r="G1193" i="1" s="1"/>
  <c r="D1192" i="1"/>
  <c r="C1192" i="1"/>
  <c r="D1191" i="1"/>
  <c r="C1191" i="1"/>
  <c r="D1190" i="1"/>
  <c r="D1189" i="1"/>
  <c r="H1189" i="1" s="1"/>
  <c r="C1189" i="1"/>
  <c r="D1188" i="1"/>
  <c r="H1188" i="1" s="1"/>
  <c r="C1188" i="1"/>
  <c r="D1187" i="1"/>
  <c r="C1187" i="1"/>
  <c r="D1186" i="1"/>
  <c r="C1186" i="1"/>
  <c r="C1185" i="1"/>
  <c r="D1184" i="1"/>
  <c r="H1184" i="1" s="1"/>
  <c r="C1184" i="1"/>
  <c r="D1183" i="1"/>
  <c r="G1183" i="1" s="1"/>
  <c r="C1183" i="1"/>
  <c r="D1179" i="1"/>
  <c r="C1179" i="1"/>
  <c r="D1178" i="1"/>
  <c r="G1178" i="1" s="1"/>
  <c r="C1178" i="1"/>
  <c r="H1178" i="1" s="1"/>
  <c r="D1177" i="1"/>
  <c r="G1177" i="1" s="1"/>
  <c r="C1177" i="1"/>
  <c r="H1177" i="1" s="1"/>
  <c r="D1176" i="1"/>
  <c r="G1176" i="1" s="1"/>
  <c r="C1176" i="1"/>
  <c r="D1175" i="1"/>
  <c r="G1175" i="1" s="1"/>
  <c r="C1175" i="1"/>
  <c r="D1174" i="1"/>
  <c r="G1174" i="1" s="1"/>
  <c r="C1174" i="1"/>
  <c r="H1174" i="1" s="1"/>
  <c r="D1173" i="1"/>
  <c r="G1173" i="1" s="1"/>
  <c r="C1173" i="1"/>
  <c r="H1173" i="1" s="1"/>
  <c r="G1172" i="1"/>
  <c r="D1172" i="1"/>
  <c r="C1172" i="1"/>
  <c r="H1172" i="1" s="1"/>
  <c r="D1171" i="1"/>
  <c r="G1171" i="1" s="1"/>
  <c r="C1171" i="1"/>
  <c r="D1170" i="1"/>
  <c r="H1170" i="1" s="1"/>
  <c r="C1170" i="1"/>
  <c r="D1169" i="1"/>
  <c r="G1169" i="1" s="1"/>
  <c r="C1169" i="1"/>
  <c r="D1168" i="1"/>
  <c r="H1168" i="1" s="1"/>
  <c r="C1168" i="1"/>
  <c r="D1167" i="1"/>
  <c r="H1167" i="1" s="1"/>
  <c r="C1167" i="1"/>
  <c r="H1166" i="1"/>
  <c r="G1166" i="1"/>
  <c r="D1166" i="1"/>
  <c r="C1166" i="1"/>
  <c r="H1165" i="1"/>
  <c r="G1165" i="1"/>
  <c r="D1165" i="1"/>
  <c r="C1165" i="1"/>
  <c r="D1164" i="1"/>
  <c r="G1164" i="1" s="1"/>
  <c r="C1164" i="1"/>
  <c r="D1163" i="1"/>
  <c r="H1163" i="1" s="1"/>
  <c r="C1163" i="1"/>
  <c r="D1162" i="1"/>
  <c r="G1162" i="1" s="1"/>
  <c r="C1162" i="1"/>
  <c r="D1161" i="1"/>
  <c r="C1161" i="1"/>
  <c r="D1160" i="1"/>
  <c r="C1160" i="1"/>
  <c r="D1159" i="1"/>
  <c r="G1159" i="1" s="1"/>
  <c r="C1159" i="1"/>
  <c r="D1158" i="1"/>
  <c r="C1158" i="1"/>
  <c r="D1157" i="1"/>
  <c r="C1157" i="1"/>
  <c r="D1156" i="1"/>
  <c r="C1156" i="1"/>
  <c r="D1155" i="1"/>
  <c r="C1155" i="1"/>
  <c r="D1154" i="1"/>
  <c r="C1154" i="1"/>
  <c r="D1153" i="1"/>
  <c r="C1153" i="1"/>
  <c r="C1152" i="1"/>
  <c r="D1151" i="1"/>
  <c r="C1151" i="1"/>
  <c r="G1151" i="1" s="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G1116" i="1" s="1"/>
  <c r="D1115" i="1"/>
  <c r="H1115" i="1" s="1"/>
  <c r="C1115" i="1"/>
  <c r="D1114" i="1"/>
  <c r="C1114" i="1"/>
  <c r="H1114" i="1" s="1"/>
  <c r="D1113" i="1"/>
  <c r="C1113" i="1"/>
  <c r="C1112" i="1"/>
  <c r="D1111" i="1"/>
  <c r="H1111" i="1" s="1"/>
  <c r="C1111" i="1"/>
  <c r="D1110" i="1"/>
  <c r="C1110" i="1"/>
  <c r="G1110" i="1" s="1"/>
  <c r="D1109" i="1"/>
  <c r="C1109" i="1"/>
  <c r="D1108" i="1"/>
  <c r="H1108" i="1" s="1"/>
  <c r="C1108" i="1"/>
  <c r="G1108" i="1" s="1"/>
  <c r="D1107" i="1"/>
  <c r="H1107" i="1" s="1"/>
  <c r="C1107" i="1"/>
  <c r="D1106" i="1"/>
  <c r="C1106" i="1"/>
  <c r="G1106" i="1" s="1"/>
  <c r="D1105" i="1"/>
  <c r="C1105" i="1"/>
  <c r="D1104" i="1"/>
  <c r="H1104" i="1" s="1"/>
  <c r="C1104" i="1"/>
  <c r="D1103" i="1"/>
  <c r="G1103" i="1" s="1"/>
  <c r="C1103" i="1"/>
  <c r="D1102" i="1"/>
  <c r="C1102" i="1"/>
  <c r="D1101" i="1"/>
  <c r="C1101" i="1"/>
  <c r="G1101" i="1" s="1"/>
  <c r="H1100" i="1"/>
  <c r="D1100" i="1"/>
  <c r="C1100" i="1"/>
  <c r="D1099" i="1"/>
  <c r="H1099" i="1" s="1"/>
  <c r="C1099" i="1"/>
  <c r="D1098" i="1"/>
  <c r="C1098" i="1"/>
  <c r="D1097" i="1"/>
  <c r="C1097" i="1"/>
  <c r="G1097" i="1" s="1"/>
  <c r="H1096" i="1"/>
  <c r="D1096" i="1"/>
  <c r="C1096" i="1"/>
  <c r="G1096" i="1" s="1"/>
  <c r="D1095" i="1"/>
  <c r="G1095" i="1" s="1"/>
  <c r="C1095" i="1"/>
  <c r="C1094" i="1"/>
  <c r="C1093" i="1"/>
  <c r="G1092" i="1"/>
  <c r="D1092" i="1"/>
  <c r="C1092" i="1"/>
  <c r="D1091" i="1"/>
  <c r="G1091" i="1" s="1"/>
  <c r="C1091" i="1"/>
  <c r="D1090" i="1"/>
  <c r="C1090" i="1"/>
  <c r="H1090" i="1" s="1"/>
  <c r="D1089" i="1"/>
  <c r="C1089" i="1"/>
  <c r="H1089" i="1" s="1"/>
  <c r="D1088" i="1"/>
  <c r="H1088" i="1" s="1"/>
  <c r="C1088" i="1"/>
  <c r="G1088" i="1" s="1"/>
  <c r="C1087" i="1"/>
  <c r="D1086" i="1"/>
  <c r="C1086" i="1"/>
  <c r="D1085" i="1"/>
  <c r="H1085" i="1" s="1"/>
  <c r="C1085" i="1"/>
  <c r="D1084" i="1"/>
  <c r="C1084" i="1"/>
  <c r="D1083" i="1"/>
  <c r="C1083" i="1"/>
  <c r="D1082" i="1"/>
  <c r="C1082" i="1"/>
  <c r="G1082" i="1" s="1"/>
  <c r="D1080" i="1"/>
  <c r="H1080" i="1" s="1"/>
  <c r="C1080" i="1"/>
  <c r="D1079" i="1"/>
  <c r="G1079" i="1" s="1"/>
  <c r="C1079" i="1"/>
  <c r="H1078" i="1"/>
  <c r="G1078" i="1"/>
  <c r="D1078" i="1"/>
  <c r="C1078" i="1"/>
  <c r="D1077" i="1"/>
  <c r="H1077" i="1" s="1"/>
  <c r="C1077" i="1"/>
  <c r="D1076" i="1"/>
  <c r="H1076" i="1" s="1"/>
  <c r="C1076" i="1"/>
  <c r="D1073" i="1"/>
  <c r="C1073" i="1"/>
  <c r="D1072" i="1"/>
  <c r="C1072" i="1"/>
  <c r="H1072" i="1" s="1"/>
  <c r="D1071" i="1"/>
  <c r="C1071" i="1"/>
  <c r="D1070" i="1"/>
  <c r="C1070" i="1"/>
  <c r="H1070" i="1" s="1"/>
  <c r="D1069" i="1"/>
  <c r="C1069" i="1"/>
  <c r="D1068" i="1"/>
  <c r="D1067" i="1"/>
  <c r="C1067" i="1"/>
  <c r="D1066" i="1"/>
  <c r="C1066" i="1"/>
  <c r="D1065" i="1"/>
  <c r="C1065" i="1"/>
  <c r="D1064" i="1"/>
  <c r="C1064" i="1"/>
  <c r="D1063" i="1"/>
  <c r="C1063" i="1"/>
  <c r="D1062" i="1"/>
  <c r="C1062" i="1"/>
  <c r="D1061" i="1"/>
  <c r="C1061" i="1"/>
  <c r="D1060" i="1"/>
  <c r="C1060" i="1"/>
  <c r="H1060" i="1" s="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G1045" i="1" s="1"/>
  <c r="C1045" i="1"/>
  <c r="D1044" i="1"/>
  <c r="C1044" i="1"/>
  <c r="D1043" i="1"/>
  <c r="C1043" i="1"/>
  <c r="G1042" i="1"/>
  <c r="D1042" i="1"/>
  <c r="C1042" i="1"/>
  <c r="D1041" i="1"/>
  <c r="C1041" i="1"/>
  <c r="C1040" i="1"/>
  <c r="D1039" i="1"/>
  <c r="C1039" i="1"/>
  <c r="H1039" i="1" s="1"/>
  <c r="D1038" i="1"/>
  <c r="H1038" i="1" s="1"/>
  <c r="C1038" i="1"/>
  <c r="D1037" i="1"/>
  <c r="C1037" i="1"/>
  <c r="D1036" i="1"/>
  <c r="C1036" i="1"/>
  <c r="D1035" i="1"/>
  <c r="C1035" i="1"/>
  <c r="H1035" i="1" s="1"/>
  <c r="D1034" i="1"/>
  <c r="C1034" i="1"/>
  <c r="D1033" i="1"/>
  <c r="C1033" i="1"/>
  <c r="H1033" i="1" s="1"/>
  <c r="D1032" i="1"/>
  <c r="C1032" i="1"/>
  <c r="D1031" i="1"/>
  <c r="C1031" i="1"/>
  <c r="D1030" i="1"/>
  <c r="C1030" i="1"/>
  <c r="D1029" i="1"/>
  <c r="C1029" i="1"/>
  <c r="H1029" i="1" s="1"/>
  <c r="D1028" i="1"/>
  <c r="C1028" i="1"/>
  <c r="D1027" i="1"/>
  <c r="C1027" i="1"/>
  <c r="H1027" i="1" s="1"/>
  <c r="D1026" i="1"/>
  <c r="G1026" i="1" s="1"/>
  <c r="C1026" i="1"/>
  <c r="D1025" i="1"/>
  <c r="C1025" i="1"/>
  <c r="C1024" i="1"/>
  <c r="D1023" i="1"/>
  <c r="C1023" i="1"/>
  <c r="H1023" i="1" s="1"/>
  <c r="D1022" i="1"/>
  <c r="G1022" i="1" s="1"/>
  <c r="C1022" i="1"/>
  <c r="D1021" i="1"/>
  <c r="G1021" i="1" s="1"/>
  <c r="C1021" i="1"/>
  <c r="D1020" i="1"/>
  <c r="C1020" i="1"/>
  <c r="H1020" i="1" s="1"/>
  <c r="D1019" i="1"/>
  <c r="C1019" i="1"/>
  <c r="H1019" i="1" s="1"/>
  <c r="D1018" i="1"/>
  <c r="G1018" i="1" s="1"/>
  <c r="C1018" i="1"/>
  <c r="D1016" i="1"/>
  <c r="G1016" i="1" s="1"/>
  <c r="C1016" i="1"/>
  <c r="D1015" i="1"/>
  <c r="G1015" i="1" s="1"/>
  <c r="C1015"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D736" i="1"/>
  <c r="C736" i="1"/>
  <c r="G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G726"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G649" i="1" s="1"/>
  <c r="C649" i="1"/>
  <c r="D648" i="1"/>
  <c r="H648" i="1" s="1"/>
  <c r="C648" i="1"/>
  <c r="D647" i="1"/>
  <c r="H647" i="1" s="1"/>
  <c r="C647" i="1"/>
  <c r="H646" i="1"/>
  <c r="D646" i="1"/>
  <c r="G646" i="1" s="1"/>
  <c r="C646" i="1"/>
  <c r="H645" i="1"/>
  <c r="G645" i="1"/>
  <c r="D645" i="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C421" i="1"/>
  <c r="D416" i="1"/>
  <c r="H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G300" i="1" s="1"/>
  <c r="C300" i="1"/>
  <c r="D299" i="1"/>
  <c r="H299" i="1" s="1"/>
  <c r="C299" i="1"/>
  <c r="D298" i="1"/>
  <c r="G298" i="1" s="1"/>
  <c r="C298" i="1"/>
  <c r="C294" i="1"/>
  <c r="D293" i="1"/>
  <c r="H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H215" i="1" s="1"/>
  <c r="C215" i="1"/>
  <c r="H214" i="1"/>
  <c r="G214" i="1"/>
  <c r="D214" i="1"/>
  <c r="C214" i="1"/>
  <c r="H213" i="1"/>
  <c r="D213" i="1"/>
  <c r="G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D194" i="1"/>
  <c r="G194" i="1" s="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G181" i="1" s="1"/>
  <c r="C181" i="1"/>
  <c r="H180" i="1"/>
  <c r="G180" i="1"/>
  <c r="D180" i="1"/>
  <c r="C180" i="1"/>
  <c r="H179" i="1"/>
  <c r="G179" i="1"/>
  <c r="D179" i="1"/>
  <c r="C179" i="1"/>
  <c r="D178" i="1"/>
  <c r="H178" i="1" s="1"/>
  <c r="C178" i="1"/>
  <c r="H177" i="1"/>
  <c r="G177" i="1"/>
  <c r="D177" i="1"/>
  <c r="C177" i="1"/>
  <c r="D176" i="1"/>
  <c r="H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G165" i="1"/>
  <c r="D165" i="1"/>
  <c r="C165" i="1"/>
  <c r="D164" i="1"/>
  <c r="H164" i="1" s="1"/>
  <c r="C164" i="1"/>
  <c r="H163" i="1"/>
  <c r="D163" i="1"/>
  <c r="G163" i="1" s="1"/>
  <c r="C163" i="1"/>
  <c r="H162" i="1"/>
  <c r="G162" i="1"/>
  <c r="D162" i="1"/>
  <c r="C162" i="1"/>
  <c r="D161" i="1"/>
  <c r="H161" i="1" s="1"/>
  <c r="C161"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H132" i="1"/>
  <c r="D132" i="1"/>
  <c r="G132" i="1" s="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031" i="1" l="1"/>
  <c r="G1681" i="1"/>
  <c r="G1593" i="1"/>
  <c r="G1613" i="1"/>
  <c r="H1610" i="1"/>
  <c r="H1606" i="1"/>
  <c r="G1602" i="1"/>
  <c r="H1602" i="1"/>
  <c r="H1594" i="1"/>
  <c r="D6" i="8"/>
  <c r="C1583" i="1" s="1"/>
  <c r="G1583" i="1" s="1"/>
  <c r="G1585" i="1"/>
  <c r="D1556" i="1"/>
  <c r="G1558" i="1"/>
  <c r="G1555" i="1"/>
  <c r="C1556" i="1"/>
  <c r="H34" i="3"/>
  <c r="H1558" i="1"/>
  <c r="I1558" i="1" s="1"/>
  <c r="H1511" i="1"/>
  <c r="H1513" i="1"/>
  <c r="E340" i="9"/>
  <c r="B340" i="9" s="1"/>
  <c r="H1323" i="1"/>
  <c r="H1322" i="1"/>
  <c r="H1314" i="1"/>
  <c r="H1297" i="1"/>
  <c r="C1295" i="1"/>
  <c r="G1295" i="1" s="1"/>
  <c r="H1286" i="1"/>
  <c r="H1284" i="1"/>
  <c r="G1283" i="1"/>
  <c r="H1280" i="1"/>
  <c r="G1271" i="1"/>
  <c r="G1268" i="1"/>
  <c r="H1276" i="1"/>
  <c r="G1272" i="1"/>
  <c r="H1268" i="1"/>
  <c r="E332" i="9"/>
  <c r="B332" i="9" s="1"/>
  <c r="G1249" i="1"/>
  <c r="G1247" i="1"/>
  <c r="G1245" i="1"/>
  <c r="G1243" i="1"/>
  <c r="H1240" i="1"/>
  <c r="H1235" i="1"/>
  <c r="H1228" i="1"/>
  <c r="H1226" i="1"/>
  <c r="H1224" i="1"/>
  <c r="E203" i="5"/>
  <c r="D1207" i="1" s="1"/>
  <c r="H1194" i="1"/>
  <c r="C1182" i="1"/>
  <c r="C1190" i="1"/>
  <c r="H1190" i="1" s="1"/>
  <c r="H1192" i="1"/>
  <c r="H1176" i="1"/>
  <c r="H1175" i="1"/>
  <c r="G1170" i="1"/>
  <c r="H1171" i="1"/>
  <c r="H1169" i="1"/>
  <c r="G1168" i="1"/>
  <c r="G1167" i="1"/>
  <c r="H1164" i="1"/>
  <c r="G1163" i="1"/>
  <c r="H1162" i="1"/>
  <c r="H1160" i="1"/>
  <c r="H1156" i="1"/>
  <c r="E119" i="5"/>
  <c r="D1124" i="1" s="1"/>
  <c r="H1113" i="1"/>
  <c r="H314" i="9"/>
  <c r="G1109" i="1"/>
  <c r="G1105" i="1"/>
  <c r="G1104" i="1"/>
  <c r="G1102" i="1"/>
  <c r="G1098" i="1"/>
  <c r="G1086" i="1"/>
  <c r="G1083" i="1"/>
  <c r="H1084" i="1"/>
  <c r="C1081" i="1"/>
  <c r="C1068" i="1"/>
  <c r="H1068" i="1" s="1"/>
  <c r="H1066" i="1"/>
  <c r="H1064" i="1"/>
  <c r="H1062" i="1"/>
  <c r="H1058" i="1"/>
  <c r="H1056" i="1"/>
  <c r="H1054" i="1"/>
  <c r="H1052" i="1"/>
  <c r="H1050" i="1"/>
  <c r="H1048" i="1"/>
  <c r="H1046" i="1"/>
  <c r="H1044" i="1"/>
  <c r="H1043" i="1"/>
  <c r="H1037" i="1"/>
  <c r="H1013" i="1"/>
  <c r="H1015" i="1"/>
  <c r="G1080" i="1"/>
  <c r="H1079" i="1"/>
  <c r="G1076" i="1"/>
  <c r="G1077" i="1"/>
  <c r="H1292" i="1"/>
  <c r="D1264" i="1"/>
  <c r="H1264" i="1" s="1"/>
  <c r="H1256" i="1"/>
  <c r="F236" i="9"/>
  <c r="B236" i="9" s="1"/>
  <c r="E335" i="9"/>
  <c r="B335" i="9" s="1"/>
  <c r="G1112" i="1"/>
  <c r="H1112" i="1"/>
  <c r="F296" i="5"/>
  <c r="C1300" i="1"/>
  <c r="H338" i="9"/>
  <c r="D1094" i="1"/>
  <c r="G1094" i="1" s="1"/>
  <c r="H1095" i="1"/>
  <c r="H1103" i="1"/>
  <c r="G1114" i="1"/>
  <c r="H1161" i="1"/>
  <c r="H1179" i="1"/>
  <c r="G1186" i="1"/>
  <c r="G1198" i="1"/>
  <c r="G1200" i="1"/>
  <c r="D1208" i="1"/>
  <c r="G1227" i="1"/>
  <c r="G1231" i="1"/>
  <c r="G1235" i="1"/>
  <c r="G1239" i="1"/>
  <c r="H1262" i="1"/>
  <c r="G1267" i="1"/>
  <c r="C1281" i="1"/>
  <c r="H1285" i="1"/>
  <c r="H1298" i="1"/>
  <c r="G1301" i="1"/>
  <c r="H1311" i="1"/>
  <c r="G1319" i="1"/>
  <c r="H1320" i="1"/>
  <c r="G1335" i="1"/>
  <c r="H1338" i="1"/>
  <c r="F89" i="5"/>
  <c r="E219" i="5"/>
  <c r="D274" i="5"/>
  <c r="H1018" i="1"/>
  <c r="G1020" i="1"/>
  <c r="H1022" i="1"/>
  <c r="H1025" i="1"/>
  <c r="G1039" i="1"/>
  <c r="H1042" i="1"/>
  <c r="G1044" i="1"/>
  <c r="H1083" i="1"/>
  <c r="G1085" i="1"/>
  <c r="G1090" i="1"/>
  <c r="H1098" i="1"/>
  <c r="H1102" i="1"/>
  <c r="H1106" i="1"/>
  <c r="H1110" i="1"/>
  <c r="G1113" i="1"/>
  <c r="G1156" i="1"/>
  <c r="G1185" i="1"/>
  <c r="H1193" i="1"/>
  <c r="C1215" i="1"/>
  <c r="H1215" i="1" s="1"/>
  <c r="G1276" i="1"/>
  <c r="G1282" i="1"/>
  <c r="G1286" i="1"/>
  <c r="H1291" i="1"/>
  <c r="H1315" i="1"/>
  <c r="H1331" i="1"/>
  <c r="E88" i="5"/>
  <c r="D1093" i="1" s="1"/>
  <c r="G1093" i="1" s="1"/>
  <c r="H1016" i="1"/>
  <c r="G1019" i="1"/>
  <c r="H1021" i="1"/>
  <c r="G1023" i="1"/>
  <c r="H1026" i="1"/>
  <c r="H1028" i="1"/>
  <c r="H1030" i="1"/>
  <c r="H1032" i="1"/>
  <c r="H1034" i="1"/>
  <c r="H1036" i="1"/>
  <c r="G1043" i="1"/>
  <c r="H1047" i="1"/>
  <c r="H1049" i="1"/>
  <c r="H1051" i="1"/>
  <c r="H1053" i="1"/>
  <c r="H1055" i="1"/>
  <c r="H1057" i="1"/>
  <c r="H1059" i="1"/>
  <c r="H1061" i="1"/>
  <c r="H1063" i="1"/>
  <c r="H1065" i="1"/>
  <c r="H1067" i="1"/>
  <c r="H1069" i="1"/>
  <c r="H1071" i="1"/>
  <c r="H1073" i="1"/>
  <c r="D1081" i="1"/>
  <c r="H1081" i="1" s="1"/>
  <c r="H1082" i="1"/>
  <c r="G1084" i="1"/>
  <c r="H1086" i="1"/>
  <c r="G1089" i="1"/>
  <c r="H1091" i="1"/>
  <c r="H1097" i="1"/>
  <c r="G1099" i="1"/>
  <c r="G1100" i="1"/>
  <c r="H1101" i="1"/>
  <c r="H1105" i="1"/>
  <c r="G1107" i="1"/>
  <c r="H1109" i="1"/>
  <c r="G1111" i="1"/>
  <c r="G1160" i="1"/>
  <c r="G1179" i="1"/>
  <c r="G1189" i="1"/>
  <c r="H1197" i="1"/>
  <c r="G1225" i="1"/>
  <c r="G1229" i="1"/>
  <c r="G1233" i="1"/>
  <c r="G1237" i="1"/>
  <c r="H1250" i="1"/>
  <c r="C1252" i="1"/>
  <c r="H1272" i="1"/>
  <c r="G1275" i="1"/>
  <c r="H1279" i="1"/>
  <c r="H1283" i="1"/>
  <c r="G1285" i="1"/>
  <c r="H1290" i="1"/>
  <c r="H1299" i="1"/>
  <c r="H1302" i="1"/>
  <c r="H1319" i="1"/>
  <c r="G1327" i="1"/>
  <c r="H1330" i="1"/>
  <c r="H1335" i="1"/>
  <c r="D203" i="5"/>
  <c r="C1207" i="1" s="1"/>
  <c r="E305" i="9"/>
  <c r="B305" i="9" s="1"/>
  <c r="E328" i="9"/>
  <c r="B328" i="9" s="1"/>
  <c r="E331" i="9"/>
  <c r="B331" i="9" s="1"/>
  <c r="H1126" i="1"/>
  <c r="G1126" i="1"/>
  <c r="H1132" i="1"/>
  <c r="G1132" i="1"/>
  <c r="H1138" i="1"/>
  <c r="G1138" i="1"/>
  <c r="H1144" i="1"/>
  <c r="G1144" i="1"/>
  <c r="H1202" i="1"/>
  <c r="G1202" i="1"/>
  <c r="H1208" i="1"/>
  <c r="G1208" i="1"/>
  <c r="H1214" i="1"/>
  <c r="G1214" i="1"/>
  <c r="H1218" i="1"/>
  <c r="G1218" i="1"/>
  <c r="H1274" i="1"/>
  <c r="G1274" i="1"/>
  <c r="H1296" i="1"/>
  <c r="G1296" i="1"/>
  <c r="G1313" i="1"/>
  <c r="H1313" i="1"/>
  <c r="H1345" i="1"/>
  <c r="G1345" i="1"/>
  <c r="H1351" i="1"/>
  <c r="G1351" i="1"/>
  <c r="H1359" i="1"/>
  <c r="G1359" i="1"/>
  <c r="H1367" i="1"/>
  <c r="G1367" i="1"/>
  <c r="H1373" i="1"/>
  <c r="G1373" i="1"/>
  <c r="H1381" i="1"/>
  <c r="G1381" i="1"/>
  <c r="H1387" i="1"/>
  <c r="G1387" i="1"/>
  <c r="H1391" i="1"/>
  <c r="G1391" i="1"/>
  <c r="H1397" i="1"/>
  <c r="G1397" i="1"/>
  <c r="C1241" i="1"/>
  <c r="F237" i="5"/>
  <c r="G1014" i="1"/>
  <c r="G1028" i="1"/>
  <c r="G1029" i="1"/>
  <c r="G1030" i="1"/>
  <c r="G1031" i="1"/>
  <c r="G1032" i="1"/>
  <c r="G1033" i="1"/>
  <c r="G1034" i="1"/>
  <c r="G1035" i="1"/>
  <c r="G1036" i="1"/>
  <c r="G1037" i="1"/>
  <c r="G1038" i="1"/>
  <c r="G1041" i="1"/>
  <c r="G1115" i="1"/>
  <c r="H1118" i="1"/>
  <c r="H1120" i="1"/>
  <c r="H1122" i="1"/>
  <c r="H1158" i="1"/>
  <c r="G1158" i="1"/>
  <c r="G1195" i="1"/>
  <c r="H1195" i="1"/>
  <c r="H1260" i="1"/>
  <c r="G1260" i="1"/>
  <c r="H1130" i="1"/>
  <c r="G1130" i="1"/>
  <c r="H1136" i="1"/>
  <c r="G1136" i="1"/>
  <c r="H1140" i="1"/>
  <c r="G1140" i="1"/>
  <c r="H1146" i="1"/>
  <c r="G1146" i="1"/>
  <c r="H1150" i="1"/>
  <c r="G1150" i="1"/>
  <c r="H1154" i="1"/>
  <c r="G1154" i="1"/>
  <c r="H1206" i="1"/>
  <c r="G1206" i="1"/>
  <c r="H1212" i="1"/>
  <c r="G1212" i="1"/>
  <c r="H1220" i="1"/>
  <c r="G1220" i="1"/>
  <c r="H1294" i="1"/>
  <c r="G1294" i="1"/>
  <c r="H1341" i="1"/>
  <c r="G1341" i="1"/>
  <c r="H1347" i="1"/>
  <c r="G1347" i="1"/>
  <c r="H1353" i="1"/>
  <c r="G1353" i="1"/>
  <c r="H1357" i="1"/>
  <c r="G1357" i="1"/>
  <c r="H1363" i="1"/>
  <c r="G1363" i="1"/>
  <c r="H1371" i="1"/>
  <c r="G1371" i="1"/>
  <c r="H1377" i="1"/>
  <c r="G1377" i="1"/>
  <c r="H1383" i="1"/>
  <c r="G1383" i="1"/>
  <c r="H1389" i="1"/>
  <c r="G1389" i="1"/>
  <c r="H1393" i="1"/>
  <c r="G1393" i="1"/>
  <c r="H1399" i="1"/>
  <c r="G1399" i="1"/>
  <c r="G1013" i="1"/>
  <c r="G1027"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H1116"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3" i="1"/>
  <c r="G1153" i="1"/>
  <c r="H1201" i="1"/>
  <c r="G1201" i="1"/>
  <c r="H1203" i="1"/>
  <c r="G1203" i="1"/>
  <c r="H1205" i="1"/>
  <c r="G1205" i="1"/>
  <c r="H1209" i="1"/>
  <c r="G1209" i="1"/>
  <c r="H1211" i="1"/>
  <c r="G1211" i="1"/>
  <c r="H1213" i="1"/>
  <c r="G1213" i="1"/>
  <c r="H1217" i="1"/>
  <c r="G1217" i="1"/>
  <c r="H1219" i="1"/>
  <c r="G1219" i="1"/>
  <c r="H1221" i="1"/>
  <c r="G1221" i="1"/>
  <c r="H1266" i="1"/>
  <c r="G1266" i="1"/>
  <c r="H1293" i="1"/>
  <c r="G1293" i="1"/>
  <c r="H1295" i="1"/>
  <c r="H1300" i="1"/>
  <c r="G1300" i="1"/>
  <c r="H1128" i="1"/>
  <c r="G1128" i="1"/>
  <c r="H1134" i="1"/>
  <c r="G1134" i="1"/>
  <c r="H1142" i="1"/>
  <c r="G1142" i="1"/>
  <c r="H1148" i="1"/>
  <c r="G1148" i="1"/>
  <c r="G1191" i="1"/>
  <c r="H1191" i="1"/>
  <c r="H1204" i="1"/>
  <c r="G1204" i="1"/>
  <c r="H1210" i="1"/>
  <c r="G1210" i="1"/>
  <c r="H1216" i="1"/>
  <c r="G1216" i="1"/>
  <c r="H1222" i="1"/>
  <c r="G1222" i="1"/>
  <c r="G1289" i="1"/>
  <c r="H1289" i="1"/>
  <c r="G1329" i="1"/>
  <c r="H1329" i="1"/>
  <c r="H1343" i="1"/>
  <c r="G1343" i="1"/>
  <c r="H1349" i="1"/>
  <c r="G1349" i="1"/>
  <c r="H1355" i="1"/>
  <c r="G1355" i="1"/>
  <c r="H1361" i="1"/>
  <c r="G1361" i="1"/>
  <c r="H1365" i="1"/>
  <c r="G1365" i="1"/>
  <c r="H1369" i="1"/>
  <c r="G1369" i="1"/>
  <c r="H1375" i="1"/>
  <c r="G1375" i="1"/>
  <c r="H1379" i="1"/>
  <c r="G1379" i="1"/>
  <c r="H1385" i="1"/>
  <c r="G1385" i="1"/>
  <c r="H1395" i="1"/>
  <c r="G1395" i="1"/>
  <c r="H1092" i="1"/>
  <c r="H1117" i="1"/>
  <c r="G1117" i="1"/>
  <c r="H1119" i="1"/>
  <c r="H1121" i="1"/>
  <c r="H1123" i="1"/>
  <c r="G1187" i="1"/>
  <c r="H1187" i="1"/>
  <c r="H1196" i="1"/>
  <c r="H1258" i="1"/>
  <c r="G1258" i="1"/>
  <c r="H1270" i="1"/>
  <c r="G1270" i="1"/>
  <c r="G1118" i="1"/>
  <c r="G1119" i="1"/>
  <c r="G1120" i="1"/>
  <c r="G1121" i="1"/>
  <c r="G1122" i="1"/>
  <c r="G1123" i="1"/>
  <c r="H1157" i="1"/>
  <c r="G1190" i="1"/>
  <c r="G1194" i="1"/>
  <c r="H1198" i="1"/>
  <c r="G1253" i="1"/>
  <c r="G1254" i="1"/>
  <c r="H1263" i="1"/>
  <c r="H1269" i="1"/>
  <c r="H1273" i="1"/>
  <c r="H1277" i="1"/>
  <c r="G1288" i="1"/>
  <c r="H1303" i="1"/>
  <c r="G1303" i="1"/>
  <c r="H1305" i="1"/>
  <c r="G1305" i="1"/>
  <c r="H1307" i="1"/>
  <c r="G1307" i="1"/>
  <c r="H1309" i="1"/>
  <c r="G1309" i="1"/>
  <c r="G1317" i="1"/>
  <c r="H1317" i="1"/>
  <c r="G1333" i="1"/>
  <c r="H1333" i="1"/>
  <c r="H1183" i="1"/>
  <c r="G1321" i="1"/>
  <c r="H1321" i="1"/>
  <c r="G1337" i="1"/>
  <c r="H1337"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151" i="1"/>
  <c r="H1152" i="1"/>
  <c r="G1157" i="1"/>
  <c r="H1159" i="1"/>
  <c r="H1186" i="1"/>
  <c r="G1188" i="1"/>
  <c r="G1192" i="1"/>
  <c r="G1196" i="1"/>
  <c r="H1199" i="1"/>
  <c r="H1253" i="1"/>
  <c r="G1256" i="1"/>
  <c r="H1257" i="1"/>
  <c r="G1263" i="1"/>
  <c r="H1267" i="1"/>
  <c r="G1269" i="1"/>
  <c r="H1271" i="1"/>
  <c r="G1273" i="1"/>
  <c r="H1275" i="1"/>
  <c r="G1277" i="1"/>
  <c r="H1288" i="1"/>
  <c r="G1298" i="1"/>
  <c r="G1302" i="1"/>
  <c r="H1304" i="1"/>
  <c r="G1304" i="1"/>
  <c r="H1306" i="1"/>
  <c r="G1306" i="1"/>
  <c r="H1308" i="1"/>
  <c r="G1308" i="1"/>
  <c r="H1310" i="1"/>
  <c r="G1310" i="1"/>
  <c r="H1318" i="1"/>
  <c r="G1325" i="1"/>
  <c r="H1325" i="1"/>
  <c r="G1312" i="1"/>
  <c r="G1316" i="1"/>
  <c r="G1320" i="1"/>
  <c r="G1324" i="1"/>
  <c r="G1328" i="1"/>
  <c r="G1332" i="1"/>
  <c r="G1336" i="1"/>
  <c r="H1024" i="1"/>
  <c r="E313" i="9"/>
  <c r="B313" i="9" s="1"/>
  <c r="E312" i="9"/>
  <c r="B312" i="9" s="1"/>
  <c r="G1290" i="1"/>
  <c r="H1312" i="1"/>
  <c r="G1314" i="1"/>
  <c r="G1318" i="1"/>
  <c r="G1322" i="1"/>
  <c r="G1326" i="1"/>
  <c r="H1328" i="1"/>
  <c r="G1330" i="1"/>
  <c r="H1332" i="1"/>
  <c r="G1334" i="1"/>
  <c r="H1336" i="1"/>
  <c r="G1338" i="1"/>
  <c r="E321" i="9"/>
  <c r="B321" i="9" s="1"/>
  <c r="E325" i="9"/>
  <c r="B325" i="9" s="1"/>
  <c r="E330" i="9"/>
  <c r="B330" i="9" s="1"/>
  <c r="H1155" i="1"/>
  <c r="G1184" i="1"/>
  <c r="H1261" i="1"/>
  <c r="H1265" i="1"/>
  <c r="G1287" i="1"/>
  <c r="G1040" i="1"/>
  <c r="E303" i="9"/>
  <c r="B303" i="9" s="1"/>
  <c r="E318" i="9"/>
  <c r="B318" i="9" s="1"/>
  <c r="E323" i="9"/>
  <c r="B323" i="9" s="1"/>
  <c r="H1041" i="1"/>
  <c r="H1045" i="1"/>
  <c r="E31" i="9"/>
  <c r="B31" i="9" s="1"/>
  <c r="E37" i="9"/>
  <c r="B37" i="9" s="1"/>
  <c r="E327" i="9"/>
  <c r="B327" i="9" s="1"/>
  <c r="E307" i="9"/>
  <c r="B307" i="9" s="1"/>
  <c r="E320" i="9"/>
  <c r="B320" i="9" s="1"/>
  <c r="E324" i="9"/>
  <c r="B324" i="9" s="1"/>
  <c r="E329" i="9"/>
  <c r="B329" i="9" s="1"/>
  <c r="G1340" i="1"/>
  <c r="E255" i="5"/>
  <c r="D1259" i="1" s="1"/>
  <c r="G1261" i="1"/>
  <c r="H1251" i="1"/>
  <c r="G292" i="1"/>
  <c r="G293" i="1"/>
  <c r="G294" i="1"/>
  <c r="G414" i="1"/>
  <c r="H423" i="1"/>
  <c r="G416" i="1"/>
  <c r="G653" i="1"/>
  <c r="E296" i="9"/>
  <c r="B296" i="9" s="1"/>
  <c r="G651" i="1"/>
  <c r="G648" i="1"/>
  <c r="G647" i="1"/>
  <c r="H649" i="1"/>
  <c r="G422" i="1"/>
  <c r="H422" i="1"/>
  <c r="G299" i="1"/>
  <c r="H298" i="1"/>
  <c r="G421" i="1"/>
  <c r="E647" i="4"/>
  <c r="D641" i="1" s="1"/>
  <c r="F426" i="4"/>
  <c r="G737" i="1"/>
  <c r="F244" i="9"/>
  <c r="B244" i="9" s="1"/>
  <c r="E311" i="9"/>
  <c r="B311" i="9" s="1"/>
  <c r="E322" i="9"/>
  <c r="B322" i="9" s="1"/>
  <c r="G725" i="1"/>
  <c r="G678" i="1"/>
  <c r="G677" i="1"/>
  <c r="F656" i="4"/>
  <c r="G389" i="1"/>
  <c r="G381" i="1"/>
  <c r="G377" i="1"/>
  <c r="H374" i="1"/>
  <c r="F379" i="4"/>
  <c r="H300" i="1"/>
  <c r="F428" i="4"/>
  <c r="E294" i="9"/>
  <c r="B294" i="9" s="1"/>
  <c r="G215" i="1"/>
  <c r="G190" i="1"/>
  <c r="E57" i="9"/>
  <c r="B57" i="9" s="1"/>
  <c r="E56" i="9"/>
  <c r="B56" i="9" s="1"/>
  <c r="F243" i="9"/>
  <c r="F194" i="4"/>
  <c r="E53" i="9"/>
  <c r="B53" i="9" s="1"/>
  <c r="H181" i="1"/>
  <c r="F239" i="9"/>
  <c r="G178" i="1"/>
  <c r="G176" i="1"/>
  <c r="H174" i="1"/>
  <c r="F178" i="4"/>
  <c r="H166" i="1"/>
  <c r="E164" i="4"/>
  <c r="D160" i="1" s="1"/>
  <c r="G164" i="1"/>
  <c r="G161" i="1"/>
  <c r="E49" i="9"/>
  <c r="B49" i="9" s="1"/>
  <c r="G155" i="1"/>
  <c r="E48" i="9"/>
  <c r="B48" i="9" s="1"/>
  <c r="F237" i="9"/>
  <c r="B237" i="9" s="1"/>
  <c r="G133" i="1"/>
  <c r="D131" i="1"/>
  <c r="E134" i="4"/>
  <c r="F129" i="4"/>
  <c r="G64" i="1"/>
  <c r="G65" i="1"/>
  <c r="G1311" i="1"/>
  <c r="G1292" i="1"/>
  <c r="E304" i="9"/>
  <c r="B304" i="9" s="1"/>
  <c r="G1265" i="1"/>
  <c r="G1251" i="1"/>
  <c r="H1200" i="1"/>
  <c r="E319" i="9"/>
  <c r="B319" i="9" s="1"/>
  <c r="G1152" i="1"/>
  <c r="G1155" i="1"/>
  <c r="G1161" i="1"/>
  <c r="F147" i="5"/>
  <c r="D1087" i="1"/>
  <c r="H1040" i="1"/>
  <c r="F35" i="5"/>
  <c r="E12" i="5"/>
  <c r="D1017" i="1" s="1"/>
  <c r="F19" i="5"/>
  <c r="G1024" i="1"/>
  <c r="G1025" i="1"/>
  <c r="H1014" i="1"/>
  <c r="G184" i="9"/>
  <c r="E184" i="9" s="1"/>
  <c r="B184" i="9" s="1"/>
  <c r="G196" i="9"/>
  <c r="E196" i="9" s="1"/>
  <c r="B196" i="9" s="1"/>
  <c r="G344" i="1"/>
  <c r="H344" i="1"/>
  <c r="G526" i="1"/>
  <c r="H526" i="1"/>
  <c r="H1596" i="1"/>
  <c r="G1596" i="1"/>
  <c r="H1648" i="1"/>
  <c r="G1648" i="1"/>
  <c r="H1672" i="1"/>
  <c r="G1672" i="1"/>
  <c r="H1676" i="1"/>
  <c r="G1676" i="1"/>
  <c r="H1684" i="1"/>
  <c r="G1684" i="1"/>
  <c r="C479" i="1"/>
  <c r="G1435" i="1"/>
  <c r="G1439" i="1"/>
  <c r="G1443" i="1"/>
  <c r="G1447" i="1"/>
  <c r="G1451" i="1"/>
  <c r="G1455" i="1"/>
  <c r="G1459" i="1"/>
  <c r="G1463" i="1"/>
  <c r="G1467" i="1"/>
  <c r="G1471" i="1"/>
  <c r="G1475" i="1"/>
  <c r="G1479" i="1"/>
  <c r="G1483" i="1"/>
  <c r="G1487" i="1"/>
  <c r="G1491" i="1"/>
  <c r="G1495" i="1"/>
  <c r="G1499" i="1"/>
  <c r="G1503" i="1"/>
  <c r="G1507" i="1"/>
  <c r="G1514" i="1"/>
  <c r="G1518" i="1"/>
  <c r="G1522" i="1"/>
  <c r="G1526" i="1"/>
  <c r="G1530" i="1"/>
  <c r="G1534" i="1"/>
  <c r="G1540" i="1"/>
  <c r="J1547" i="1"/>
  <c r="J1549" i="1"/>
  <c r="J1551" i="1"/>
  <c r="J1553" i="1"/>
  <c r="I1557" i="1"/>
  <c r="H1624" i="1"/>
  <c r="G1624" i="1"/>
  <c r="H1612" i="1"/>
  <c r="G1612" i="1"/>
  <c r="H1632" i="1"/>
  <c r="G1632" i="1"/>
  <c r="H1656" i="1"/>
  <c r="G1656" i="1"/>
  <c r="H1680" i="1"/>
  <c r="G1680" i="1"/>
  <c r="D258" i="1"/>
  <c r="D336" i="1"/>
  <c r="D485" i="1"/>
  <c r="G1430" i="1"/>
  <c r="G1434" i="1"/>
  <c r="G1438" i="1"/>
  <c r="G1442" i="1"/>
  <c r="G1446" i="1"/>
  <c r="G1450" i="1"/>
  <c r="G1454" i="1"/>
  <c r="G1458" i="1"/>
  <c r="G1462" i="1"/>
  <c r="G1466" i="1"/>
  <c r="G1470" i="1"/>
  <c r="G1474" i="1"/>
  <c r="G1478" i="1"/>
  <c r="G1482" i="1"/>
  <c r="G1486" i="1"/>
  <c r="G1490" i="1"/>
  <c r="G1494" i="1"/>
  <c r="G1498" i="1"/>
  <c r="G1502" i="1"/>
  <c r="G1506" i="1"/>
  <c r="G1513" i="1"/>
  <c r="G1517" i="1"/>
  <c r="G1521" i="1"/>
  <c r="G1525" i="1"/>
  <c r="G1529" i="1"/>
  <c r="G1533" i="1"/>
  <c r="G1539" i="1"/>
  <c r="J1541" i="1"/>
  <c r="H1541" i="1"/>
  <c r="I1541" i="1" s="1"/>
  <c r="H1542" i="1"/>
  <c r="I1542" i="1" s="1"/>
  <c r="J1542" i="1"/>
  <c r="J1543" i="1"/>
  <c r="H1543" i="1"/>
  <c r="I1543" i="1" s="1"/>
  <c r="H1544" i="1"/>
  <c r="I1544" i="1" s="1"/>
  <c r="J1544" i="1"/>
  <c r="J1545" i="1"/>
  <c r="H1545" i="1"/>
  <c r="I1545" i="1" s="1"/>
  <c r="H1546" i="1"/>
  <c r="I1546" i="1" s="1"/>
  <c r="J1546" i="1"/>
  <c r="G1548" i="1"/>
  <c r="I1548" i="1" s="1"/>
  <c r="G1550" i="1"/>
  <c r="I1550" i="1" s="1"/>
  <c r="G1552" i="1"/>
  <c r="I1552" i="1" s="1"/>
  <c r="G1554" i="1"/>
  <c r="I1554" i="1" s="1"/>
  <c r="H1588" i="1"/>
  <c r="G1588" i="1"/>
  <c r="H1604" i="1"/>
  <c r="G1604" i="1"/>
  <c r="H1620" i="1"/>
  <c r="G1620" i="1"/>
  <c r="H1640" i="1"/>
  <c r="G1640" i="1"/>
  <c r="H1664" i="1"/>
  <c r="G1664" i="1"/>
  <c r="H1668" i="1"/>
  <c r="G1668" i="1"/>
  <c r="F393" i="4"/>
  <c r="E373" i="4"/>
  <c r="D368" i="1" s="1"/>
  <c r="I1549" i="1"/>
  <c r="I1551" i="1"/>
  <c r="I1553" i="1"/>
  <c r="H1584" i="1"/>
  <c r="G1584" i="1"/>
  <c r="F61" i="4"/>
  <c r="D49" i="4"/>
  <c r="F83" i="4"/>
  <c r="D82" i="4"/>
  <c r="F107" i="4"/>
  <c r="D106" i="4"/>
  <c r="F118" i="6"/>
  <c r="D114" i="6"/>
  <c r="H1559" i="1"/>
  <c r="G1559" i="1"/>
  <c r="H1561" i="1"/>
  <c r="G1561" i="1"/>
  <c r="I1561" i="1" s="1"/>
  <c r="H1563" i="1"/>
  <c r="G1563" i="1"/>
  <c r="I1565" i="1"/>
  <c r="I1567" i="1"/>
  <c r="I1569" i="1"/>
  <c r="I1573" i="1"/>
  <c r="I1575" i="1"/>
  <c r="I1578" i="1"/>
  <c r="I1580" i="1"/>
  <c r="H1587" i="1"/>
  <c r="G1587" i="1"/>
  <c r="H1592" i="1"/>
  <c r="G1592" i="1"/>
  <c r="H1608" i="1"/>
  <c r="G1608" i="1"/>
  <c r="H1636" i="1"/>
  <c r="G1636" i="1"/>
  <c r="H1660" i="1"/>
  <c r="G1660" i="1"/>
  <c r="D7" i="4"/>
  <c r="G192" i="9"/>
  <c r="E192" i="9" s="1"/>
  <c r="B192" i="9" s="1"/>
  <c r="E49" i="4"/>
  <c r="D45" i="1" s="1"/>
  <c r="E82" i="4"/>
  <c r="D78" i="1" s="1"/>
  <c r="E106" i="4"/>
  <c r="D102" i="1" s="1"/>
  <c r="D125" i="4"/>
  <c r="F141" i="4"/>
  <c r="D140" i="4"/>
  <c r="E202" i="4"/>
  <c r="D198" i="1" s="1"/>
  <c r="F231" i="4"/>
  <c r="D230" i="4"/>
  <c r="F274" i="4"/>
  <c r="E273" i="4"/>
  <c r="D269" i="1" s="1"/>
  <c r="F310" i="4"/>
  <c r="D309" i="4"/>
  <c r="F362" i="4"/>
  <c r="D361" i="4"/>
  <c r="D466" i="4"/>
  <c r="F473" i="4"/>
  <c r="F127" i="5"/>
  <c r="D119" i="5"/>
  <c r="H180" i="9"/>
  <c r="G204" i="9"/>
  <c r="E204" i="9" s="1"/>
  <c r="B204" i="9" s="1"/>
  <c r="F165" i="4"/>
  <c r="D164" i="4"/>
  <c r="E308" i="4"/>
  <c r="F523" i="4"/>
  <c r="D522" i="4"/>
  <c r="F598" i="4"/>
  <c r="D597" i="4"/>
  <c r="G156" i="9"/>
  <c r="E156" i="9" s="1"/>
  <c r="B156" i="9" s="1"/>
  <c r="F607" i="4"/>
  <c r="G338" i="9"/>
  <c r="F203" i="5"/>
  <c r="F6" i="6"/>
  <c r="D5" i="6"/>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H1600" i="1"/>
  <c r="G1600" i="1"/>
  <c r="H1616" i="1"/>
  <c r="G1616" i="1"/>
  <c r="H1644" i="1"/>
  <c r="G1644" i="1"/>
  <c r="H1652" i="1"/>
  <c r="G1652" i="1"/>
  <c r="F126" i="4"/>
  <c r="E125" i="4"/>
  <c r="D121" i="1" s="1"/>
  <c r="F154" i="4"/>
  <c r="E153" i="4"/>
  <c r="H24" i="9" s="1"/>
  <c r="D273" i="4"/>
  <c r="E522" i="4"/>
  <c r="D516" i="1" s="1"/>
  <c r="D51" i="8"/>
  <c r="C1628" i="1" s="1"/>
  <c r="C1629" i="1"/>
  <c r="D571" i="4"/>
  <c r="F585" i="4"/>
  <c r="D584" i="4"/>
  <c r="F13" i="5"/>
  <c r="D12" i="5"/>
  <c r="E178" i="5"/>
  <c r="F181" i="5"/>
  <c r="F90" i="6"/>
  <c r="D89" i="6"/>
  <c r="F115" i="6"/>
  <c r="E114" i="6"/>
  <c r="D5" i="7"/>
  <c r="B26" i="9"/>
  <c r="E36" i="9"/>
  <c r="B36" i="9" s="1"/>
  <c r="B46" i="9"/>
  <c r="B54" i="9"/>
  <c r="B82" i="9"/>
  <c r="B90" i="9"/>
  <c r="B158" i="9"/>
  <c r="B166" i="9"/>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D221" i="4"/>
  <c r="D354" i="4"/>
  <c r="D406" i="4"/>
  <c r="D647" i="4"/>
  <c r="E648" i="4"/>
  <c r="D642" i="1" s="1"/>
  <c r="D431" i="4"/>
  <c r="D479" i="4"/>
  <c r="D491" i="4"/>
  <c r="E584" i="4"/>
  <c r="D578" i="1" s="1"/>
  <c r="F71" i="5"/>
  <c r="D70" i="5"/>
  <c r="F252" i="5"/>
  <c r="E5" i="7"/>
  <c r="D44" i="8"/>
  <c r="E32" i="9"/>
  <c r="B32" i="9" s="1"/>
  <c r="E44" i="9"/>
  <c r="B44" i="9" s="1"/>
  <c r="E52" i="9"/>
  <c r="B52" i="9" s="1"/>
  <c r="E68" i="9"/>
  <c r="B68" i="9" s="1"/>
  <c r="E88" i="9"/>
  <c r="B88" i="9" s="1"/>
  <c r="D202" i="4"/>
  <c r="D321" i="4"/>
  <c r="D373" i="4"/>
  <c r="F432" i="4"/>
  <c r="D536" i="4"/>
  <c r="F572" i="4"/>
  <c r="F8" i="5"/>
  <c r="F220" i="5"/>
  <c r="D219" i="5"/>
  <c r="D177" i="5" s="1"/>
  <c r="F256" i="5"/>
  <c r="D255" i="5"/>
  <c r="D35" i="6"/>
  <c r="D45" i="8"/>
  <c r="B34" i="9"/>
  <c r="E40" i="9"/>
  <c r="B40" i="9" s="1"/>
  <c r="E84" i="9"/>
  <c r="B84" i="9" s="1"/>
  <c r="B162" i="9"/>
  <c r="B170" i="9"/>
  <c r="G315" i="9"/>
  <c r="G316"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G208" i="9"/>
  <c r="E208" i="9" s="1"/>
  <c r="B208" i="9" s="1"/>
  <c r="M228" i="9"/>
  <c r="G314" i="9"/>
  <c r="H316" i="9"/>
  <c r="H31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298" i="9"/>
  <c r="F150" i="5"/>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310" i="9"/>
  <c r="E310" i="9" s="1"/>
  <c r="B310" i="9" s="1"/>
  <c r="G179" i="9"/>
  <c r="G178" i="9"/>
  <c r="E178" i="9" s="1"/>
  <c r="B178" i="9" s="1"/>
  <c r="G177" i="9"/>
  <c r="E177" i="9" s="1"/>
  <c r="B177" i="9" s="1"/>
  <c r="G176" i="9"/>
  <c r="E176" i="9" s="1"/>
  <c r="B176" i="9" s="1"/>
  <c r="G175" i="9"/>
  <c r="E175" i="9" s="1"/>
  <c r="B175" i="9" s="1"/>
  <c r="G174" i="9"/>
  <c r="E174" i="9" s="1"/>
  <c r="B174" i="9" s="1"/>
  <c r="H309" i="9"/>
  <c r="I10" i="9"/>
  <c r="H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B229" i="9"/>
  <c r="B231" i="9"/>
  <c r="B233" i="9"/>
  <c r="B235" i="9"/>
  <c r="B239" i="9"/>
  <c r="B241" i="9"/>
  <c r="B243" i="9"/>
  <c r="B245" i="9"/>
  <c r="B247" i="9"/>
  <c r="B249" i="9"/>
  <c r="B251" i="9"/>
  <c r="B253" i="9"/>
  <c r="B255" i="9"/>
  <c r="B257" i="9"/>
  <c r="B259" i="9"/>
  <c r="B261" i="9"/>
  <c r="B263" i="9"/>
  <c r="B265" i="9"/>
  <c r="B267" i="9"/>
  <c r="B269" i="9"/>
  <c r="B271" i="9"/>
  <c r="B273" i="9"/>
  <c r="B275" i="9"/>
  <c r="B277" i="9"/>
  <c r="B285" i="9"/>
  <c r="B283" i="9"/>
  <c r="B291" i="9"/>
  <c r="E333" i="9"/>
  <c r="B333" i="9" s="1"/>
  <c r="H1583" i="1" l="1"/>
  <c r="H1556" i="1"/>
  <c r="G1556" i="1"/>
  <c r="G1264" i="1"/>
  <c r="G1207" i="1"/>
  <c r="H1207" i="1"/>
  <c r="E338" i="9"/>
  <c r="B338" i="9" s="1"/>
  <c r="E314" i="9"/>
  <c r="B314" i="9" s="1"/>
  <c r="H1093" i="1"/>
  <c r="E69" i="5"/>
  <c r="D1074" i="1" s="1"/>
  <c r="H1094" i="1"/>
  <c r="G1081" i="1"/>
  <c r="F274" i="5"/>
  <c r="C1278" i="1"/>
  <c r="G1215" i="1"/>
  <c r="H339" i="9"/>
  <c r="D1223" i="1"/>
  <c r="E251" i="5"/>
  <c r="I25" i="3" s="1"/>
  <c r="G1252" i="1"/>
  <c r="H1252" i="1"/>
  <c r="H1281" i="1"/>
  <c r="G1281" i="1"/>
  <c r="H1241" i="1"/>
  <c r="G1241" i="1"/>
  <c r="E7" i="5"/>
  <c r="I22" i="3" s="1"/>
  <c r="F228" i="9"/>
  <c r="B228" i="9" s="1"/>
  <c r="E360" i="4"/>
  <c r="F153" i="4"/>
  <c r="F134" i="4"/>
  <c r="D130" i="1"/>
  <c r="G131" i="1"/>
  <c r="H131" i="1"/>
  <c r="E315" i="9"/>
  <c r="B315" i="9" s="1"/>
  <c r="G1087" i="1"/>
  <c r="H1087" i="1"/>
  <c r="F221" i="4"/>
  <c r="C217" i="1"/>
  <c r="H33" i="3"/>
  <c r="C1538" i="1"/>
  <c r="G346" i="9"/>
  <c r="E346" i="9" s="1"/>
  <c r="F309" i="4"/>
  <c r="D308" i="4"/>
  <c r="C304" i="1"/>
  <c r="E180" i="9"/>
  <c r="B180" i="9" s="1"/>
  <c r="H24" i="3"/>
  <c r="C1181" i="1"/>
  <c r="F321" i="4"/>
  <c r="C316" i="1"/>
  <c r="K1481" i="9"/>
  <c r="G344" i="9"/>
  <c r="E344" i="9" s="1"/>
  <c r="B344" i="9" s="1"/>
  <c r="C1621" i="1"/>
  <c r="I39" i="3"/>
  <c r="C485" i="1"/>
  <c r="F491" i="4"/>
  <c r="F647" i="4"/>
  <c r="C641" i="1"/>
  <c r="F43" i="4"/>
  <c r="C39" i="1"/>
  <c r="D1510" i="1"/>
  <c r="E141" i="6"/>
  <c r="I30" i="3"/>
  <c r="H1629" i="1"/>
  <c r="G1629" i="1"/>
  <c r="F273" i="4"/>
  <c r="C269" i="1"/>
  <c r="G348" i="9"/>
  <c r="E348" i="9" s="1"/>
  <c r="D141" i="6"/>
  <c r="F5" i="6"/>
  <c r="H27" i="3"/>
  <c r="C1401" i="1"/>
  <c r="F522" i="4"/>
  <c r="C516" i="1"/>
  <c r="F164" i="4"/>
  <c r="C160" i="1"/>
  <c r="F119" i="5"/>
  <c r="C1124" i="1"/>
  <c r="F466" i="4"/>
  <c r="C460" i="1"/>
  <c r="F125" i="4"/>
  <c r="C121" i="1"/>
  <c r="E430" i="4"/>
  <c r="G642" i="1"/>
  <c r="H642" i="1"/>
  <c r="F12" i="5"/>
  <c r="D7" i="5"/>
  <c r="C1017" i="1"/>
  <c r="F571" i="4"/>
  <c r="C565" i="1"/>
  <c r="E417" i="4"/>
  <c r="D412" i="1" s="1"/>
  <c r="D303" i="1"/>
  <c r="F230" i="4"/>
  <c r="C226" i="1"/>
  <c r="F114" i="6"/>
  <c r="H30" i="3"/>
  <c r="C1510" i="1"/>
  <c r="E179" i="9"/>
  <c r="B179" i="9" s="1"/>
  <c r="E309" i="9"/>
  <c r="B309" i="9" s="1"/>
  <c r="C1622" i="1"/>
  <c r="I40" i="3"/>
  <c r="G339" i="9"/>
  <c r="F219" i="5"/>
  <c r="C1223" i="1"/>
  <c r="F536" i="4"/>
  <c r="D535" i="4"/>
  <c r="C530" i="1"/>
  <c r="F202" i="4"/>
  <c r="C198" i="1"/>
  <c r="G343" i="9"/>
  <c r="E343" i="9" s="1"/>
  <c r="F70" i="5"/>
  <c r="D69" i="5"/>
  <c r="C1075" i="1"/>
  <c r="F479" i="4"/>
  <c r="C473" i="1"/>
  <c r="F406" i="4"/>
  <c r="C401" i="1"/>
  <c r="H336" i="9"/>
  <c r="E336" i="9" s="1"/>
  <c r="B336" i="9" s="1"/>
  <c r="E177" i="5"/>
  <c r="F178" i="5"/>
  <c r="D1182" i="1"/>
  <c r="F584" i="4"/>
  <c r="C578" i="1"/>
  <c r="H1628" i="1"/>
  <c r="G1628" i="1"/>
  <c r="E152" i="4"/>
  <c r="D149" i="1"/>
  <c r="E6" i="4"/>
  <c r="F361" i="4"/>
  <c r="D360" i="4"/>
  <c r="C356" i="1"/>
  <c r="G24" i="9"/>
  <c r="E24" i="9" s="1"/>
  <c r="F7" i="4"/>
  <c r="D6" i="4"/>
  <c r="C3" i="1"/>
  <c r="I1559" i="1"/>
  <c r="F106" i="4"/>
  <c r="C102" i="1"/>
  <c r="F49" i="4"/>
  <c r="C45" i="1"/>
  <c r="G479" i="1"/>
  <c r="H479" i="1"/>
  <c r="F255" i="5"/>
  <c r="C1259" i="1"/>
  <c r="F373" i="4"/>
  <c r="C368" i="1"/>
  <c r="D251" i="5"/>
  <c r="F82" i="4"/>
  <c r="C78" i="1"/>
  <c r="G258" i="1"/>
  <c r="H258" i="1"/>
  <c r="E316" i="9"/>
  <c r="B316" i="9" s="1"/>
  <c r="F35" i="6"/>
  <c r="H28" i="3"/>
  <c r="C1431" i="1"/>
  <c r="D1538" i="1"/>
  <c r="I33" i="3"/>
  <c r="D430" i="4"/>
  <c r="F431" i="4"/>
  <c r="C425" i="1"/>
  <c r="F354" i="4"/>
  <c r="C349" i="1"/>
  <c r="F89" i="6"/>
  <c r="C1485" i="1"/>
  <c r="I1581" i="1"/>
  <c r="I1576" i="1"/>
  <c r="I1570" i="1"/>
  <c r="I1566" i="1"/>
  <c r="F597" i="4"/>
  <c r="C591" i="1"/>
  <c r="E418" i="4"/>
  <c r="D413" i="1" s="1"/>
  <c r="D355" i="1"/>
  <c r="E535" i="4"/>
  <c r="D152" i="4"/>
  <c r="F140" i="4"/>
  <c r="C136" i="1"/>
  <c r="G336" i="1"/>
  <c r="H336" i="1"/>
  <c r="I23" i="3" l="1"/>
  <c r="D1255" i="1"/>
  <c r="E339" i="9"/>
  <c r="B339" i="9" s="1"/>
  <c r="H1278" i="1"/>
  <c r="G1278" i="1"/>
  <c r="D1012" i="1"/>
  <c r="E6" i="5"/>
  <c r="D1011" i="1" s="1"/>
  <c r="G130" i="1"/>
  <c r="H130" i="1"/>
  <c r="D639" i="4"/>
  <c r="F430" i="4"/>
  <c r="C424" i="1"/>
  <c r="F251" i="5"/>
  <c r="H25" i="3"/>
  <c r="C1255" i="1"/>
  <c r="G3" i="1"/>
  <c r="H3" i="1"/>
  <c r="G304" i="1"/>
  <c r="H304" i="1"/>
  <c r="F152" i="4"/>
  <c r="H18" i="3"/>
  <c r="D299" i="4"/>
  <c r="C148" i="1"/>
  <c r="D300" i="4"/>
  <c r="F6" i="4"/>
  <c r="H17" i="3"/>
  <c r="D422" i="4"/>
  <c r="C2" i="1"/>
  <c r="D418" i="4"/>
  <c r="F360" i="4"/>
  <c r="C355" i="1"/>
  <c r="E299" i="4"/>
  <c r="I18" i="3"/>
  <c r="D148" i="1"/>
  <c r="E342" i="9"/>
  <c r="B343" i="9"/>
  <c r="D640" i="4"/>
  <c r="F535" i="4"/>
  <c r="C529" i="1"/>
  <c r="G226" i="1"/>
  <c r="H226" i="1"/>
  <c r="G565" i="1"/>
  <c r="H565" i="1"/>
  <c r="G121" i="1"/>
  <c r="H121" i="1"/>
  <c r="G1124" i="1"/>
  <c r="H1124" i="1"/>
  <c r="G516" i="1"/>
  <c r="H516" i="1"/>
  <c r="I31" i="3"/>
  <c r="D1537" i="1"/>
  <c r="H9" i="3" s="1"/>
  <c r="G641" i="1"/>
  <c r="H641" i="1"/>
  <c r="G316" i="1"/>
  <c r="H316" i="1"/>
  <c r="D417" i="4"/>
  <c r="F308" i="4"/>
  <c r="C303" i="1"/>
  <c r="G349" i="1"/>
  <c r="H349" i="1"/>
  <c r="G356" i="1"/>
  <c r="H356" i="1"/>
  <c r="E176" i="5"/>
  <c r="D1180" i="1" s="1"/>
  <c r="D1181" i="1"/>
  <c r="G1181" i="1" s="1"/>
  <c r="I24" i="3"/>
  <c r="H19" i="9"/>
  <c r="E19" i="9" s="1"/>
  <c r="B19" i="9" s="1"/>
  <c r="G473" i="1"/>
  <c r="H473" i="1"/>
  <c r="G530" i="1"/>
  <c r="H530" i="1"/>
  <c r="F7" i="5"/>
  <c r="D6" i="5"/>
  <c r="H22" i="3"/>
  <c r="C1012" i="1"/>
  <c r="H1538" i="1"/>
  <c r="G1538" i="1"/>
  <c r="G591" i="1"/>
  <c r="H591" i="1"/>
  <c r="G368" i="1"/>
  <c r="H368" i="1"/>
  <c r="G102" i="1"/>
  <c r="H102" i="1"/>
  <c r="E640" i="4"/>
  <c r="D634" i="1" s="1"/>
  <c r="D529" i="1"/>
  <c r="H1485" i="1"/>
  <c r="G1485" i="1"/>
  <c r="G425" i="1"/>
  <c r="H425" i="1"/>
  <c r="G78" i="1"/>
  <c r="H78" i="1"/>
  <c r="G1182" i="1"/>
  <c r="H1182" i="1"/>
  <c r="G401" i="1"/>
  <c r="H401" i="1"/>
  <c r="G1075" i="1"/>
  <c r="H1075" i="1"/>
  <c r="G198" i="1"/>
  <c r="H198" i="1"/>
  <c r="H1510" i="1"/>
  <c r="G1510" i="1"/>
  <c r="F141" i="6"/>
  <c r="H31" i="3"/>
  <c r="C1537" i="1"/>
  <c r="H1621" i="1"/>
  <c r="G1621" i="1"/>
  <c r="H11" i="3"/>
  <c r="F177" i="5"/>
  <c r="G217" i="1"/>
  <c r="H217" i="1"/>
  <c r="G149" i="1"/>
  <c r="H149" i="1"/>
  <c r="G578" i="1"/>
  <c r="H578" i="1"/>
  <c r="E639" i="4"/>
  <c r="D633" i="1" s="1"/>
  <c r="D424" i="1"/>
  <c r="G269" i="1"/>
  <c r="H269" i="1"/>
  <c r="G485" i="1"/>
  <c r="H485" i="1"/>
  <c r="D176" i="5"/>
  <c r="G136" i="1"/>
  <c r="H136" i="1"/>
  <c r="H1431" i="1"/>
  <c r="G1431" i="1"/>
  <c r="G1259" i="1"/>
  <c r="H1259" i="1"/>
  <c r="G45" i="1"/>
  <c r="H45" i="1"/>
  <c r="B24" i="9"/>
  <c r="E422" i="4"/>
  <c r="I17" i="3"/>
  <c r="D2" i="1"/>
  <c r="H23" i="3"/>
  <c r="F69" i="5"/>
  <c r="C1074" i="1"/>
  <c r="G1223" i="1"/>
  <c r="H1223" i="1"/>
  <c r="G1622" i="1"/>
  <c r="H1622" i="1"/>
  <c r="G1017" i="1"/>
  <c r="H1017" i="1"/>
  <c r="G460" i="1"/>
  <c r="H460" i="1"/>
  <c r="G160" i="1"/>
  <c r="H160" i="1"/>
  <c r="G1401" i="1"/>
  <c r="H1401" i="1"/>
  <c r="E347" i="9"/>
  <c r="B348" i="9"/>
  <c r="G39" i="1"/>
  <c r="H39" i="1"/>
  <c r="B346" i="9"/>
  <c r="E345" i="9"/>
  <c r="I10" i="3" s="1"/>
  <c r="H299" i="9" l="1"/>
  <c r="H1537" i="1"/>
  <c r="G1537" i="1"/>
  <c r="G529" i="1"/>
  <c r="H529" i="1"/>
  <c r="G355" i="1"/>
  <c r="H355" i="1"/>
  <c r="D643" i="4"/>
  <c r="F422" i="4"/>
  <c r="C417" i="1"/>
  <c r="G424" i="1"/>
  <c r="H424" i="1"/>
  <c r="F176" i="5"/>
  <c r="C1180" i="1"/>
  <c r="G306" i="9"/>
  <c r="E306" i="9" s="1"/>
  <c r="B306" i="9" s="1"/>
  <c r="G299" i="9"/>
  <c r="F6" i="5"/>
  <c r="C1011" i="1"/>
  <c r="K3" i="9"/>
  <c r="I9" i="3"/>
  <c r="I11" i="3"/>
  <c r="N3" i="9"/>
  <c r="G1012" i="1"/>
  <c r="H1012" i="1"/>
  <c r="G303" i="1"/>
  <c r="H303" i="1"/>
  <c r="G148" i="1"/>
  <c r="H148" i="1"/>
  <c r="G1255" i="1"/>
  <c r="H1255" i="1"/>
  <c r="F417" i="4"/>
  <c r="C412" i="1"/>
  <c r="E301" i="4"/>
  <c r="D297" i="1" s="1"/>
  <c r="E423" i="4"/>
  <c r="E424" i="4" s="1"/>
  <c r="D419" i="1" s="1"/>
  <c r="D295" i="1"/>
  <c r="G2" i="1"/>
  <c r="H2" i="1"/>
  <c r="F300" i="4"/>
  <c r="C296" i="1"/>
  <c r="G1074" i="1"/>
  <c r="H1074" i="1"/>
  <c r="E300" i="4"/>
  <c r="D296" i="1" s="1"/>
  <c r="H1181" i="1"/>
  <c r="E643" i="4"/>
  <c r="D417" i="1"/>
  <c r="F640" i="4"/>
  <c r="C634" i="1"/>
  <c r="F418" i="4"/>
  <c r="C413" i="1"/>
  <c r="D301" i="4"/>
  <c r="F299" i="4"/>
  <c r="D423" i="4"/>
  <c r="C295" i="1"/>
  <c r="F639" i="4"/>
  <c r="C633" i="1"/>
  <c r="E299" i="9" l="1"/>
  <c r="B299" i="9" s="1"/>
  <c r="F643" i="4"/>
  <c r="C637" i="1"/>
  <c r="D425" i="4"/>
  <c r="F423" i="4"/>
  <c r="G20" i="9"/>
  <c r="D644" i="4"/>
  <c r="C418" i="1"/>
  <c r="E644" i="4"/>
  <c r="E645" i="4" s="1"/>
  <c r="E425" i="4"/>
  <c r="D420" i="1" s="1"/>
  <c r="D418" i="1"/>
  <c r="H20" i="9"/>
  <c r="H8" i="3"/>
  <c r="G1011" i="1"/>
  <c r="H1011" i="1"/>
  <c r="G1180" i="1"/>
  <c r="H1180" i="1"/>
  <c r="G417" i="1"/>
  <c r="H417" i="1"/>
  <c r="F301" i="4"/>
  <c r="C297" i="1"/>
  <c r="G296" i="1"/>
  <c r="H296" i="1"/>
  <c r="G295" i="1"/>
  <c r="H295" i="1"/>
  <c r="G413" i="1"/>
  <c r="H413" i="1"/>
  <c r="G633" i="1"/>
  <c r="H633" i="1"/>
  <c r="G634" i="1"/>
  <c r="H634" i="1"/>
  <c r="D637" i="1"/>
  <c r="G412" i="1"/>
  <c r="H412" i="1"/>
  <c r="D424" i="4"/>
  <c r="D646" i="4" l="1"/>
  <c r="F644" i="4"/>
  <c r="C638" i="1"/>
  <c r="G637" i="1"/>
  <c r="H637" i="1"/>
  <c r="G297" i="1"/>
  <c r="H297" i="1"/>
  <c r="D639" i="1"/>
  <c r="G418" i="1"/>
  <c r="H418" i="1"/>
  <c r="F425" i="4"/>
  <c r="C420" i="1"/>
  <c r="F424" i="4"/>
  <c r="C419" i="1"/>
  <c r="E20" i="9"/>
  <c r="B20" i="9" s="1"/>
  <c r="M3" i="9"/>
  <c r="E646" i="4"/>
  <c r="D638" i="1"/>
  <c r="D645" i="4"/>
  <c r="G638" i="1" l="1"/>
  <c r="H638" i="1"/>
  <c r="D649" i="4"/>
  <c r="F645" i="4"/>
  <c r="C639" i="1"/>
  <c r="G297" i="9"/>
  <c r="E297" i="9" s="1"/>
  <c r="B297" i="9" s="1"/>
  <c r="H334" i="9"/>
  <c r="G334" i="9"/>
  <c r="G420" i="1"/>
  <c r="H420" i="1"/>
  <c r="E650" i="4"/>
  <c r="D640" i="1"/>
  <c r="G419" i="1"/>
  <c r="H419" i="1"/>
  <c r="E649" i="4"/>
  <c r="D650" i="4"/>
  <c r="F646" i="4"/>
  <c r="C640" i="1"/>
  <c r="E334" i="9" l="1"/>
  <c r="B334" i="9" s="1"/>
  <c r="I19" i="3"/>
  <c r="D643" i="1"/>
  <c r="F649" i="4"/>
  <c r="H19" i="3"/>
  <c r="C643" i="1"/>
  <c r="H20" i="3"/>
  <c r="F650" i="4"/>
  <c r="C644" i="1"/>
  <c r="I20" i="3"/>
  <c r="D644" i="1"/>
  <c r="G640" i="1"/>
  <c r="H640" i="1"/>
  <c r="G639" i="1"/>
  <c r="H639" i="1"/>
  <c r="H7" i="3" l="1"/>
  <c r="J3" i="9" s="1"/>
  <c r="E298" i="9"/>
  <c r="I8" i="3" s="1"/>
  <c r="G643" i="1"/>
  <c r="H643" i="1"/>
  <c r="G644" i="1"/>
  <c r="H644" i="1"/>
  <c r="G295" i="9" l="1"/>
  <c r="H295" i="9"/>
  <c r="L293" i="9"/>
  <c r="F293" i="9" s="1"/>
  <c r="H18" i="9"/>
  <c r="G18" i="9"/>
  <c r="G21" i="9"/>
  <c r="H17" i="9"/>
  <c r="I11" i="9"/>
  <c r="M16" i="9"/>
  <c r="K13" i="9"/>
  <c r="J10" i="9"/>
  <c r="I7" i="9"/>
  <c r="K9" i="9"/>
  <c r="J6" i="9"/>
  <c r="L15" i="9"/>
  <c r="G22" i="9"/>
  <c r="K5" i="9"/>
  <c r="G17" i="9"/>
  <c r="K10" i="9"/>
  <c r="G16" i="9"/>
  <c r="H21" i="9"/>
  <c r="K7" i="9"/>
  <c r="J12" i="9"/>
  <c r="J17" i="9"/>
  <c r="J5" i="9"/>
  <c r="L16" i="9"/>
  <c r="H16" i="9"/>
  <c r="J9" i="9"/>
  <c r="H15" i="9"/>
  <c r="K6" i="9"/>
  <c r="J11" i="9"/>
  <c r="I17" i="9"/>
  <c r="H22" i="9"/>
  <c r="J8" i="9"/>
  <c r="I13" i="9"/>
  <c r="I6" i="9"/>
  <c r="K12" i="9"/>
  <c r="I8" i="9"/>
  <c r="M15" i="9"/>
  <c r="I5" i="9"/>
  <c r="K11" i="9"/>
  <c r="J7" i="9"/>
  <c r="I12" i="9"/>
  <c r="I9" i="9"/>
  <c r="G15" i="9"/>
  <c r="K8" i="9"/>
  <c r="J13" i="9"/>
  <c r="E15" i="9" l="1"/>
  <c r="E295" i="9"/>
  <c r="B295" i="9" s="1"/>
  <c r="F16" i="9"/>
  <c r="E9" i="9"/>
  <c r="B9" i="9" s="1"/>
  <c r="E5" i="9"/>
  <c r="B5" i="9" s="1"/>
  <c r="E6" i="9"/>
  <c r="B6" i="9" s="1"/>
  <c r="E16" i="9"/>
  <c r="E22" i="9"/>
  <c r="B22" i="9" s="1"/>
  <c r="E7" i="9"/>
  <c r="B7" i="9" s="1"/>
  <c r="E11" i="9"/>
  <c r="B11" i="9" s="1"/>
  <c r="E12" i="9"/>
  <c r="B12" i="9" s="1"/>
  <c r="E13" i="9"/>
  <c r="B13" i="9" s="1"/>
  <c r="F15" i="9"/>
  <c r="E10" i="9"/>
  <c r="B10" i="9" s="1"/>
  <c r="F23" i="9"/>
  <c r="B293" i="9"/>
  <c r="E8" i="9"/>
  <c r="B8" i="9" s="1"/>
  <c r="E17" i="9"/>
  <c r="B17" i="9" s="1"/>
  <c r="E21" i="9"/>
  <c r="B21" i="9" s="1"/>
  <c r="E18" i="9"/>
  <c r="B18" i="9" s="1"/>
  <c r="B16" i="9" l="1"/>
  <c r="E23" i="9"/>
  <c r="I7" i="3" s="1"/>
  <c r="F14" i="9"/>
  <c r="F3" i="9" s="1"/>
  <c r="B15" i="9"/>
  <c r="E14" i="9"/>
  <c r="I13" i="3" s="1"/>
  <c r="E4" i="9"/>
  <c r="E3" i="9" l="1"/>
</calcChain>
</file>

<file path=xl/sharedStrings.xml><?xml version="1.0" encoding="utf-8"?>
<sst xmlns="http://schemas.openxmlformats.org/spreadsheetml/2006/main" count="4733" uniqueCount="3656">
  <si>
    <t>Obveznik:</t>
  </si>
  <si>
    <t>8184 - III. OSNOVNA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</si>
  <si>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</si>
  <si>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</si>
  <si>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</si>
  <si>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</si>
  <si>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</si>
  <si>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</si>
  <si>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</si>
  <si>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</si>
  <si>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</si>
  <si>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</si>
  <si>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</si>
  <si>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</si>
  <si>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</si>
  <si>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</si>
  <si>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</si>
  <si>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</si>
  <si>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</si>
  <si>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</si>
  <si>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</si>
  <si>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</si>
  <si>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</si>
  <si>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</si>
  <si>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</si>
  <si>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</si>
  <si>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</si>
  <si>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</si>
  <si>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</si>
  <si>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</si>
  <si>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</si>
  <si>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</si>
  <si>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</si>
  <si>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</si>
  <si>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</si>
  <si>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</si>
  <si>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</si>
  <si>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</si>
  <si>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</si>
  <si>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</si>
  <si>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</si>
  <si>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</si>
  <si>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</si>
  <si>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</si>
  <si>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</si>
  <si>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</si>
  <si>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</si>
  <si>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</si>
  <si>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</si>
  <si>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</si>
  <si>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</si>
  <si>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</si>
  <si>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</si>
  <si>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</si>
  <si>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</si>
  <si>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</si>
  <si>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</si>
  <si>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</si>
  <si>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</si>
  <si>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</si>
  <si>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</si>
  <si>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</si>
  <si>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</si>
  <si>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</si>
  <si>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</si>
  <si>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</si>
  <si>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</si>
  <si>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</si>
  <si>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</si>
  <si>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</si>
  <si>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</si>
  <si>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</si>
  <si>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</si>
  <si>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</si>
  <si>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</si>
  <si>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</si>
  <si>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</si>
  <si>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</si>
  <si>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</si>
  <si>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</si>
  <si>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</si>
  <si>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</si>
  <si>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</si>
  <si>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</si>
  <si>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</si>
  <si>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</si>
  <si>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</si>
  <si>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</si>
  <si>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</si>
  <si>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</si>
  <si>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</si>
  <si>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</si>
  <si>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</si>
  <si>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</si>
  <si>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</si>
  <si>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</si>
  <si>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</si>
  <si>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</si>
  <si>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</si>
  <si>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</si>
  <si>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</si>
  <si>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</si>
  <si>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</si>
  <si>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</si>
  <si>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</si>
  <si>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</si>
  <si>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</si>
  <si>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</si>
  <si>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</si>
  <si>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</si>
  <si>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</si>
  <si>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</si>
  <si>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</si>
  <si>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</si>
  <si>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</si>
  <si>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</si>
  <si>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</si>
  <si>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</si>
  <si>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</si>
  <si>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</si>
  <si>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</si>
  <si>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</si>
  <si>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</si>
  <si>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</si>
  <si>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</si>
  <si>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</si>
  <si>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</si>
  <si>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</si>
  <si>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</si>
  <si>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</si>
  <si>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</si>
  <si>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</si>
  <si>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</si>
  <si>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</si>
  <si>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</si>
  <si>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</si>
  <si>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</si>
  <si>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</si>
  <si>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</si>
  <si>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</si>
  <si>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</si>
  <si>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</si>
  <si>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</si>
  <si>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</si>
  <si>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</si>
  <si>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</si>
  <si>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</si>
  <si>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</si>
  <si>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</si>
  <si>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</si>
  <si>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</si>
  <si>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</si>
  <si>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</si>
  <si>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</si>
  <si>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</si>
  <si>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</si>
  <si>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</si>
  <si>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</si>
  <si>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</si>
  <si>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</si>
  <si>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</si>
  <si>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</si>
  <si>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</si>
  <si>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</si>
  <si>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</si>
  <si>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</si>
  <si>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</si>
  <si>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</si>
  <si>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</si>
  <si>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</si>
  <si>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</si>
  <si>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</si>
  <si>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</si>
  <si>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</si>
  <si>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</si>
  <si>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</si>
  <si>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</si>
  <si>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</si>
  <si>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</si>
  <si>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</si>
  <si>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</si>
  <si>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</si>
  <si>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</si>
  <si>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</si>
  <si>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</si>
  <si>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</si>
  <si>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</si>
  <si>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</si>
  <si>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</si>
  <si>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</si>
  <si>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</si>
  <si>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</si>
  <si>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</si>
  <si>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</si>
  <si>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</si>
  <si>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</si>
  <si>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</si>
  <si>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</si>
  <si>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</si>
  <si>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</si>
  <si>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</si>
  <si>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</si>
  <si>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</si>
  <si>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</si>
  <si>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</si>
  <si>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</si>
  <si>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</si>
  <si>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</si>
  <si>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</si>
  <si>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</si>
  <si>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</si>
  <si>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</si>
  <si>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</si>
  <si>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</si>
  <si>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</si>
  <si>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</si>
  <si>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</si>
  <si>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</si>
  <si>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</si>
  <si>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</si>
  <si>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</si>
  <si>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</si>
  <si>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</si>
  <si>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</si>
  <si>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</si>
  <si>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</si>
  <si>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</si>
  <si>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</si>
  <si>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</si>
  <si>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</si>
  <si>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</si>
  <si>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</si>
  <si>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</si>
  <si>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</si>
  <si>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</si>
  <si>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</si>
  <si>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</si>
  <si>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</si>
  <si>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</si>
  <si>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</si>
  <si>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</si>
  <si>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</si>
  <si>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</si>
  <si>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</si>
  <si>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</si>
  <si>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</si>
  <si>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</si>
  <si>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</si>
  <si>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</si>
  <si>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</si>
  <si>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</si>
  <si>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</si>
  <si>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</si>
  <si>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</si>
  <si>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</si>
  <si>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</si>
  <si>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</si>
  <si>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</si>
  <si>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</si>
  <si>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</si>
  <si>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</si>
  <si>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</si>
  <si>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</si>
  <si>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</si>
  <si>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</si>
  <si>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</si>
  <si>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</si>
  <si>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</si>
  <si>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</si>
  <si>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</si>
  <si>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</si>
  <si>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</si>
  <si>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</si>
  <si>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</si>
  <si>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</si>
  <si>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</si>
  <si>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</si>
  <si>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</si>
  <si>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</si>
  <si>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</si>
  <si>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</si>
  <si>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</si>
  <si>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</si>
  <si>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</si>
  <si>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</si>
  <si>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</si>
  <si>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</si>
  <si>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</si>
  <si>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</si>
  <si>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</si>
  <si>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</si>
  <si>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</si>
  <si>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</si>
  <si>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</si>
  <si>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</si>
  <si>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</si>
  <si>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</si>
  <si>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</si>
  <si>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</si>
  <si>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</si>
  <si>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</si>
  <si>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</si>
  <si>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</si>
  <si>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</si>
  <si>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</si>
  <si>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</si>
  <si>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</si>
  <si>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</si>
  <si>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</si>
  <si>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</si>
  <si>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</si>
  <si>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</si>
  <si>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</si>
  <si>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</si>
  <si>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</si>
  <si>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</si>
  <si>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</si>
  <si>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</si>
  <si>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</si>
  <si>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</si>
  <si>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</si>
  <si>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</si>
  <si>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</si>
  <si>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</si>
  <si>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</si>
  <si>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</si>
  <si>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</si>
  <si>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</si>
  <si>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</si>
  <si>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</si>
  <si>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</si>
  <si>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</si>
  <si>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</si>
  <si>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</si>
  <si>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</si>
  <si>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</si>
  <si>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</si>
  <si>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</si>
  <si>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</si>
  <si>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</si>
  <si>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</si>
  <si>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</si>
  <si>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</si>
  <si>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</si>
  <si>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</si>
  <si>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</si>
  <si>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</si>
  <si>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</si>
  <si>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</si>
  <si>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</si>
  <si>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</si>
  <si>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</si>
  <si>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</si>
  <si>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</si>
  <si>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</si>
  <si>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</si>
  <si>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</si>
  <si>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</si>
  <si>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</si>
  <si>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</si>
  <si>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</si>
  <si>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</si>
  <si>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</si>
  <si>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</si>
  <si>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</si>
  <si>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</si>
  <si>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</si>
  <si>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</si>
  <si>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</si>
  <si>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</si>
  <si>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</si>
  <si>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</si>
  <si>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</si>
  <si>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</si>
  <si>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</si>
  <si>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</si>
  <si>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</si>
  <si>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</si>
  <si>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</si>
  <si>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</si>
  <si>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</si>
  <si>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</si>
  <si>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</si>
  <si>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</si>
  <si>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</si>
  <si>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</si>
  <si>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</si>
  <si>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</si>
  <si>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</si>
  <si>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</si>
  <si>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</si>
  <si>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</si>
  <si>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</si>
  <si>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</si>
  <si>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</si>
  <si>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</si>
  <si>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</si>
  <si>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</si>
  <si>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</si>
  <si>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</si>
  <si>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</si>
  <si>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</si>
  <si>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</si>
  <si>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</si>
  <si>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</si>
  <si>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</si>
  <si>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</si>
  <si>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</si>
  <si>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</si>
  <si>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</si>
  <si>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</si>
  <si>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</si>
  <si>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</si>
  <si>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</si>
  <si>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</si>
  <si>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</si>
  <si>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</si>
  <si>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</si>
  <si>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</si>
  <si>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</si>
  <si>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</si>
  <si>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</si>
  <si>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</si>
  <si>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</si>
  <si>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</si>
  <si>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</si>
  <si>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</si>
  <si>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</si>
  <si>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</si>
  <si>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</si>
  <si>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</si>
  <si>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</si>
  <si>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</si>
  <si>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</si>
  <si>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</si>
  <si>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</si>
  <si>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</si>
  <si>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</si>
  <si>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</si>
  <si>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</si>
  <si>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</si>
  <si>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</si>
  <si>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</si>
  <si>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</si>
  <si>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</si>
  <si>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</si>
  <si>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</si>
  <si>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</si>
  <si>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</si>
  <si>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</si>
  <si>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</si>
  <si>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</si>
  <si>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</si>
  <si>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</si>
  <si>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</si>
  <si>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</si>
  <si>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</si>
  <si>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</si>
  <si>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</si>
  <si>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</si>
  <si>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</si>
  <si>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</si>
  <si>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</si>
  <si>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</si>
  <si>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</si>
  <si>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</si>
  <si>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</si>
  <si>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</si>
  <si>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</si>
  <si>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</si>
  <si>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</si>
  <si>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</si>
  <si>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</si>
  <si>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</si>
  <si>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</si>
  <si>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</si>
  <si>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</si>
  <si>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</si>
  <si>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</si>
  <si>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</si>
  <si>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</si>
  <si>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</si>
  <si>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</si>
  <si>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</si>
  <si>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</si>
  <si>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</si>
  <si>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</si>
  <si>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</si>
  <si>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</si>
  <si>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</si>
  <si>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</si>
  <si>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</si>
  <si>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</si>
  <si>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</si>
  <si>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</si>
  <si>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</si>
  <si>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</si>
  <si>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</si>
  <si>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</si>
  <si>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</si>
  <si>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</si>
  <si>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</si>
  <si>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</si>
  <si>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</si>
  <si>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</si>
  <si>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</si>
  <si>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</si>
  <si>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</si>
  <si>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</si>
  <si>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</si>
  <si>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</si>
  <si>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</si>
  <si>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</si>
  <si>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</si>
  <si>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</si>
  <si>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</si>
  <si>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</si>
  <si>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</si>
  <si>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</si>
  <si>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</si>
  <si>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</si>
  <si>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</si>
  <si>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</si>
  <si>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</si>
  <si>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</si>
  <si>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</si>
  <si>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</si>
  <si>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</si>
  <si>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</si>
  <si>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</si>
  <si>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</si>
  <si>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</si>
  <si>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</si>
  <si>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</si>
  <si>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</si>
  <si>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</si>
  <si>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</si>
  <si>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</si>
  <si>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</si>
  <si>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</si>
  <si>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</si>
  <si>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</si>
  <si>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</si>
  <si>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</si>
  <si>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</si>
  <si>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</si>
  <si>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</si>
  <si>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</si>
  <si>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</si>
  <si>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</si>
  <si>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</si>
  <si>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</si>
  <si>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</si>
  <si>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</si>
  <si>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</si>
  <si>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</si>
  <si>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</si>
  <si>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</si>
  <si>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</si>
  <si>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</si>
  <si>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</si>
  <si>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</si>
  <si>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</si>
  <si>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</si>
  <si>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</si>
  <si>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</si>
  <si>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</si>
  <si>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</si>
  <si>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</si>
  <si>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</si>
  <si>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</si>
  <si>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</si>
  <si>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</si>
  <si>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</si>
  <si>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</si>
  <si>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</si>
  <si>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</si>
  <si>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</si>
  <si>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</si>
  <si>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</si>
  <si>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</si>
  <si>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</si>
  <si>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</si>
  <si>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</si>
  <si>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</si>
  <si>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</si>
  <si>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</si>
  <si>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</si>
  <si>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</si>
  <si>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</si>
  <si>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</si>
  <si>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</si>
  <si>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</si>
  <si>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</si>
  <si>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</si>
  <si>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</si>
  <si>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</si>
  <si>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</si>
  <si>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</si>
  <si>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</si>
  <si>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</si>
  <si>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</si>
  <si>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</si>
  <si>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</si>
  <si>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</si>
  <si>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</si>
  <si>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</si>
  <si>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</si>
  <si>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</si>
  <si>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</si>
  <si>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</si>
  <si>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</si>
  <si>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</si>
  <si>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</si>
  <si>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</si>
  <si>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</si>
  <si>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</si>
  <si>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</si>
  <si>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</si>
  <si>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</si>
  <si>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</si>
  <si>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</si>
  <si>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</si>
  <si>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</si>
  <si>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</si>
  <si>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</si>
  <si>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</si>
  <si>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</si>
  <si>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</si>
  <si>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</si>
  <si>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</si>
  <si>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</si>
  <si>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</si>
  <si>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</si>
  <si>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</si>
  <si>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</si>
  <si>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</si>
  <si>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</si>
  <si>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</si>
  <si>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</si>
  <si>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</si>
  <si>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</si>
  <si>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</si>
  <si>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</si>
  <si>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</si>
  <si>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</si>
  <si>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</si>
  <si>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</si>
  <si>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</si>
  <si>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</si>
  <si>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</si>
  <si>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</si>
  <si>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</si>
  <si>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</si>
  <si>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</si>
  <si>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</si>
  <si>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</si>
  <si>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</si>
  <si>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</si>
  <si>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</si>
  <si>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</si>
  <si>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</si>
  <si>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</si>
  <si>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</si>
  <si>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</si>
  <si>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</si>
  <si>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</si>
  <si>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</si>
  <si>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</si>
  <si>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</si>
  <si>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</si>
  <si>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</si>
  <si>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</si>
  <si>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</si>
  <si>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</si>
  <si>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</si>
  <si>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</si>
  <si>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</si>
  <si>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</si>
  <si>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</si>
  <si>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</si>
  <si>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</si>
  <si>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</si>
  <si>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</si>
  <si>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</si>
  <si>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</si>
  <si>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</si>
  <si>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</si>
  <si>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</si>
  <si>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</si>
  <si>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</si>
  <si>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</si>
  <si>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</si>
  <si>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</si>
  <si>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</si>
  <si>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</si>
  <si>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</si>
  <si>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</si>
  <si>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</si>
  <si>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</si>
  <si>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</si>
  <si>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</si>
  <si>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</si>
  <si>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</si>
  <si>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</si>
  <si>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</si>
  <si>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</si>
  <si>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</si>
  <si>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</si>
  <si>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</si>
  <si>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</si>
  <si>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</si>
  <si>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</si>
  <si>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</si>
  <si>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</si>
  <si>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</si>
  <si>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</si>
  <si>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</si>
  <si>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</si>
  <si>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</si>
  <si>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</si>
  <si>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</si>
  <si>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</si>
  <si>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</si>
  <si>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</si>
  <si>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</si>
  <si>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</si>
  <si>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</si>
  <si>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</si>
  <si>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</si>
  <si>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</si>
  <si>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</si>
  <si>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</si>
  <si>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</si>
  <si>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</si>
  <si>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</si>
  <si>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</si>
  <si>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</si>
  <si>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</si>
  <si>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</si>
  <si>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</si>
  <si>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</si>
  <si>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</si>
  <si>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</si>
  <si>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</si>
  <si>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</si>
  <si>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</si>
  <si>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</si>
  <si>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</si>
  <si>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</si>
  <si>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</si>
  <si>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</si>
  <si>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</si>
  <si>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</si>
  <si>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</si>
  <si>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</si>
  <si>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</si>
  <si>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</si>
  <si>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</si>
  <si>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</si>
  <si>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</si>
  <si>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</si>
  <si>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</si>
  <si>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</si>
  <si>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</si>
  <si>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</si>
  <si>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</si>
  <si>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</si>
  <si>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</si>
  <si>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</si>
  <si>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</si>
  <si>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</si>
  <si>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</si>
  <si>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</si>
  <si>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</si>
  <si>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</si>
  <si>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</si>
  <si>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</si>
  <si>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</si>
  <si>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</si>
  <si>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</si>
  <si>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</si>
  <si>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</si>
  <si>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</si>
  <si>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</si>
  <si>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</si>
  <si>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</si>
  <si>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</si>
  <si>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</si>
  <si>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</si>
  <si>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</si>
  <si>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</si>
  <si>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</si>
  <si>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</si>
  <si>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</si>
  <si>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</si>
  <si>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</si>
  <si>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</si>
  <si>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</si>
  <si>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</si>
  <si>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</si>
  <si>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</si>
  <si>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</si>
  <si>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</si>
  <si>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</si>
  <si>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</si>
  <si>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</si>
  <si>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</si>
  <si>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</si>
  <si>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</si>
  <si>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</si>
  <si>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</si>
  <si>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</si>
  <si>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</si>
  <si>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</si>
  <si>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</si>
  <si>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</si>
  <si>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</si>
  <si>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</si>
  <si>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</si>
  <si>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</si>
  <si>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</si>
  <si>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</si>
  <si>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</si>
  <si>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</si>
  <si>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</si>
  <si>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</si>
  <si>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</si>
  <si>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</si>
  <si>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</si>
  <si>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</si>
  <si>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</si>
  <si>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</si>
  <si>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</si>
  <si>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</si>
  <si>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</si>
  <si>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</si>
  <si>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</si>
  <si>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</si>
  <si>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</si>
  <si>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</si>
  <si>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</si>
  <si>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</si>
  <si>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</si>
  <si>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</si>
  <si>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</si>
  <si>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</si>
  <si>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</si>
  <si>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</si>
  <si>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</si>
  <si>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</si>
  <si>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</si>
  <si>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</si>
  <si>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</si>
  <si>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</si>
  <si>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</si>
  <si>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</si>
  <si>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</si>
  <si>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</si>
  <si>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</si>
  <si>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</si>
  <si>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</si>
  <si>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</si>
  <si>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</si>
  <si>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</si>
  <si>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</si>
  <si>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</si>
  <si>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</si>
  <si>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</si>
  <si>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</si>
  <si>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</si>
  <si>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</si>
  <si>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</si>
  <si>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</si>
  <si>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</si>
  <si>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</si>
  <si>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</si>
  <si>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</si>
  <si>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</si>
  <si>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</si>
  <si>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</si>
  <si>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</si>
  <si>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</si>
  <si>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</si>
  <si>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</si>
  <si>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</si>
  <si>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</si>
  <si>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</si>
  <si>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</si>
  <si>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</si>
  <si>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</si>
  <si>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</si>
  <si>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</si>
  <si>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</si>
  <si>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</si>
  <si>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</si>
  <si>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</si>
  <si>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</si>
  <si>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</si>
  <si>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</si>
  <si>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</si>
  <si>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</si>
  <si>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</si>
  <si>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</si>
  <si>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</si>
  <si>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</si>
  <si>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</si>
  <si>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</si>
  <si>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</si>
  <si>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</si>
  <si>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</si>
  <si>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</si>
  <si>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</si>
  <si>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</si>
  <si>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</si>
  <si>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</si>
  <si>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</si>
  <si>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</si>
  <si>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</si>
  <si>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</si>
  <si>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</si>
  <si>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</si>
  <si>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</si>
  <si>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</si>
  <si>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</si>
  <si>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</si>
  <si>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</si>
  <si>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</si>
  <si>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</si>
  <si>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</si>
  <si>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</si>
  <si>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</si>
  <si>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</si>
  <si>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</si>
  <si>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</si>
  <si>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</si>
  <si>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</si>
  <si>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</si>
  <si>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</si>
  <si>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</si>
  <si>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</si>
  <si>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</si>
  <si>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</si>
  <si>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</si>
  <si>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</si>
  <si>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</si>
  <si>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</si>
  <si>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</si>
  <si>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</si>
  <si>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</si>
  <si>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</si>
  <si>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</si>
  <si>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</si>
  <si>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</si>
  <si>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</si>
  <si>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</si>
  <si>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</si>
  <si>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</si>
  <si>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</si>
  <si>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</si>
  <si>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</si>
  <si>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</si>
  <si>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</si>
  <si>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</si>
  <si>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</si>
  <si>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</si>
  <si>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</si>
  <si>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</si>
  <si>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</si>
  <si>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</si>
  <si>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</si>
  <si>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</si>
  <si>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</si>
  <si>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</si>
  <si>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</si>
  <si>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</si>
  <si>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</si>
  <si>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</si>
  <si>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</si>
  <si>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</si>
  <si>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</si>
  <si>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</si>
  <si>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</si>
  <si>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</si>
  <si>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</si>
  <si>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</si>
  <si>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</si>
  <si>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</si>
  <si>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</si>
  <si>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</si>
  <si>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</si>
  <si>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</si>
  <si>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</si>
  <si>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</si>
  <si>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</si>
  <si>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</si>
  <si>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</si>
  <si>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</si>
  <si>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</si>
  <si>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</si>
  <si>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</si>
  <si>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</si>
  <si>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</si>
  <si>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</si>
  <si>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</si>
  <si>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</si>
  <si>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</si>
  <si>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</si>
  <si>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</si>
  <si>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</si>
  <si>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</si>
  <si>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</si>
  <si>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</si>
  <si>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</si>
  <si>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</si>
  <si>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</si>
  <si>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</si>
  <si>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</si>
  <si>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</si>
  <si>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</si>
  <si>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</si>
  <si>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</si>
  <si>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</si>
  <si>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</si>
  <si>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</si>
  <si>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</si>
  <si>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</si>
  <si>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</si>
  <si>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</si>
  <si>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</si>
  <si>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</si>
  <si>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</si>
  <si>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</si>
  <si>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</si>
  <si>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</si>
  <si>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</si>
  <si>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</si>
  <si>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</si>
  <si>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</si>
  <si>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</si>
  <si>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</si>
  <si>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</si>
  <si>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</si>
  <si>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</si>
  <si>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</si>
  <si>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</si>
  <si>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</si>
  <si>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</si>
  <si>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</si>
  <si>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</si>
  <si>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</si>
  <si>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</si>
  <si>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</si>
  <si>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</si>
  <si>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</si>
  <si>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</si>
  <si>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</si>
  <si>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</si>
  <si>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</si>
  <si>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</si>
  <si>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</si>
  <si>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</si>
  <si>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</si>
  <si>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</si>
  <si>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</si>
  <si>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</si>
  <si>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</si>
  <si>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</si>
  <si>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</si>
  <si>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</si>
  <si>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</si>
  <si>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</si>
  <si>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</si>
  <si>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</si>
  <si>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</si>
  <si>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</si>
  <si>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</si>
  <si>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</si>
  <si>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</si>
  <si>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</si>
  <si>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</si>
  <si>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</si>
  <si>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</si>
  <si>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</si>
  <si>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</si>
  <si>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</si>
  <si>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</si>
  <si>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</si>
  <si>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</si>
  <si>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</si>
  <si>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</si>
  <si>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</si>
  <si>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</si>
  <si>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</si>
  <si>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</si>
  <si>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</si>
  <si>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</si>
  <si>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</si>
  <si>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</si>
  <si>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</si>
  <si>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</si>
  <si>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</si>
  <si>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</si>
  <si>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</si>
  <si>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</si>
  <si>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</si>
  <si>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</si>
  <si>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</si>
  <si>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</si>
  <si>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</si>
  <si>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</si>
  <si>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</si>
  <si>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</si>
  <si>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</si>
  <si>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</si>
  <si>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</si>
  <si>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</si>
  <si>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</si>
  <si>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</si>
  <si>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</si>
  <si>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</si>
  <si>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</si>
  <si>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</si>
  <si>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</si>
  <si>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</si>
  <si>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</si>
  <si>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</si>
  <si>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</si>
  <si>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</si>
  <si>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</si>
  <si>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</si>
  <si>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</si>
  <si>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</si>
  <si>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</si>
  <si>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</si>
  <si>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</si>
  <si>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</si>
  <si>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</si>
  <si>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</si>
  <si>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</si>
  <si>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</si>
  <si>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</si>
  <si>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</si>
  <si>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</si>
  <si>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</si>
  <si>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</si>
  <si>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</si>
  <si>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</si>
  <si>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</si>
  <si>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</si>
  <si>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</si>
  <si>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</si>
  <si>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</si>
  <si>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</si>
  <si>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</si>
  <si>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</si>
  <si>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</si>
  <si>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</si>
  <si>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</si>
  <si>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</si>
  <si>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</si>
  <si>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</si>
  <si>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</si>
  <si>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</si>
  <si>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</si>
  <si>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</si>
  <si>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</si>
  <si>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</si>
  <si>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</si>
  <si>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</si>
  <si>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</si>
  <si>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</si>
  <si>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</si>
  <si>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</si>
  <si>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</si>
  <si>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</si>
  <si>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</si>
  <si>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</si>
  <si>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</si>
  <si>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</si>
  <si>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</si>
  <si>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</si>
  <si>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</si>
  <si>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</si>
  <si>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</si>
  <si>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</si>
  <si>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</si>
  <si>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</si>
  <si>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</si>
  <si>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</si>
  <si>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</si>
  <si>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</si>
  <si>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</si>
  <si>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</si>
  <si>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</si>
  <si>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</si>
  <si>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</si>
  <si>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</si>
  <si>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</si>
  <si>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</si>
  <si>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</si>
  <si>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</si>
  <si>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</si>
  <si>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</si>
  <si>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</si>
  <si>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</si>
  <si>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</si>
  <si>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</si>
  <si>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</si>
  <si>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</si>
  <si>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</si>
  <si>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</si>
  <si>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</si>
  <si>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</si>
  <si>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</si>
  <si>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</si>
  <si>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</si>
  <si>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</si>
  <si>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</si>
  <si>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</si>
  <si>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</si>
  <si>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</si>
  <si>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</si>
  <si>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</si>
  <si>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</si>
  <si>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</si>
  <si>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</si>
  <si>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</si>
  <si>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</si>
  <si>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</si>
  <si>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</si>
  <si>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</si>
  <si>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</si>
  <si>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</si>
  <si>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</si>
  <si>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</si>
  <si>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</si>
  <si>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</si>
  <si>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</si>
  <si>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</si>
  <si>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</si>
  <si>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</si>
  <si>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</si>
  <si>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</si>
  <si>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</si>
  <si>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</si>
  <si>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</si>
  <si>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</si>
  <si>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</si>
  <si>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</si>
  <si>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</si>
  <si>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</si>
  <si>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</si>
  <si>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</si>
  <si>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</si>
  <si>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</si>
  <si>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</si>
  <si>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</si>
  <si>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</si>
  <si>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</si>
  <si>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</si>
  <si>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</si>
  <si>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</si>
  <si>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</si>
  <si>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</si>
  <si>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</si>
  <si>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</si>
  <si>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</si>
  <si>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</si>
  <si>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</si>
  <si>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</si>
  <si>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</si>
  <si>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</si>
  <si>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</si>
  <si>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</si>
  <si>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</si>
  <si>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</si>
  <si>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</si>
  <si>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</si>
  <si>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</si>
  <si>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</si>
  <si>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</si>
  <si>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</si>
  <si>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</si>
  <si>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</si>
  <si>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</si>
  <si>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</si>
  <si>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</si>
  <si>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</si>
  <si>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</si>
  <si>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</si>
  <si>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</si>
  <si>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</si>
  <si>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</si>
  <si>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</si>
  <si>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</si>
  <si>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</si>
  <si>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</si>
  <si>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</si>
  <si>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</si>
  <si>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</si>
  <si>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</si>
  <si>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</si>
  <si>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</si>
  <si>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</si>
  <si>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</si>
  <si>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</si>
  <si>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</si>
  <si>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</si>
  <si>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</si>
  <si>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</si>
  <si>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</si>
  <si>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</si>
  <si>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</si>
  <si>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</si>
  <si>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</si>
  <si>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</si>
  <si>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</si>
  <si>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</si>
  <si>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</si>
  <si>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</si>
  <si>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</si>
  <si>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</si>
  <si>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</si>
  <si>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</si>
  <si>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</si>
  <si>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</si>
  <si>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</si>
  <si>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</si>
  <si>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</si>
  <si>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</si>
  <si>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</si>
  <si>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</si>
  <si>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</si>
  <si>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</si>
  <si>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</si>
  <si>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</si>
  <si>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</si>
  <si>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</si>
  <si>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</si>
  <si>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</si>
  <si>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</si>
  <si>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</si>
  <si>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</si>
  <si>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</si>
  <si>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</si>
  <si>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</si>
  <si>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</si>
  <si>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</si>
  <si>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</si>
  <si>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</si>
  <si>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</si>
  <si>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</si>
  <si>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</si>
  <si>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</si>
  <si>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</si>
  <si>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</si>
  <si>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</si>
  <si>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</si>
  <si>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</si>
  <si>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</si>
  <si>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</si>
  <si>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</si>
  <si>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</si>
  <si>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</si>
  <si>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</si>
  <si>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</si>
  <si>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</si>
  <si>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</si>
  <si>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</si>
  <si>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</si>
  <si>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</si>
  <si>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</si>
  <si>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</si>
  <si>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</si>
  <si>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</si>
  <si>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</si>
  <si>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</si>
  <si>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</si>
  <si>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</si>
  <si>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</si>
  <si>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</si>
  <si>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</si>
  <si>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</si>
  <si>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</si>
  <si>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</si>
  <si>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</si>
  <si>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</si>
  <si>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</si>
  <si>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</si>
  <si>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</si>
  <si>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</si>
  <si>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</si>
  <si>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</si>
  <si>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</si>
  <si>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</si>
  <si>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</si>
  <si>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</si>
  <si>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</si>
  <si>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</si>
  <si>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</si>
  <si>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</si>
  <si>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</si>
  <si>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</si>
  <si>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</si>
  <si>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</si>
  <si>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</si>
  <si>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</si>
  <si>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</si>
  <si>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</si>
  <si>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</si>
  <si>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</si>
  <si>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</si>
  <si>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</si>
  <si>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</si>
  <si>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</si>
  <si>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</si>
  <si>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</si>
  <si>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</si>
  <si>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</si>
  <si>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</si>
  <si>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</si>
  <si>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</si>
  <si>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</si>
  <si>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</si>
  <si>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</si>
  <si>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</si>
  <si>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</si>
  <si>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</si>
  <si>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</si>
  <si>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</si>
  <si>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</si>
  <si>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</si>
  <si>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</si>
  <si>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</si>
  <si>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</si>
  <si>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</si>
  <si>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</si>
  <si>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</si>
  <si>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</si>
  <si>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</si>
  <si>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</si>
  <si>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</si>
  <si>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</si>
  <si>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</si>
  <si>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</si>
  <si>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</si>
  <si>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</si>
  <si>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</si>
  <si>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</si>
  <si>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</si>
  <si>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</si>
  <si>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</si>
  <si>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</si>
  <si>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</si>
  <si>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</si>
  <si>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</si>
  <si>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</si>
  <si>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</si>
  <si>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</si>
  <si>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</si>
  <si>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</si>
  <si>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</si>
  <si>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</si>
  <si>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</si>
  <si>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</si>
  <si>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</si>
  <si>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</si>
  <si>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</si>
  <si>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</si>
  <si>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</si>
  <si>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</si>
  <si>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</si>
  <si>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</si>
  <si>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</si>
  <si>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</si>
  <si>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</si>
  <si>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</si>
  <si>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</si>
  <si>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</si>
  <si>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</si>
  <si>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</si>
  <si>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</si>
  <si>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</si>
  <si>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</si>
  <si>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</si>
  <si>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</si>
  <si>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</si>
  <si>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</si>
  <si>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</si>
  <si>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</si>
  <si>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</si>
  <si>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</si>
  <si>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</si>
  <si>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</si>
  <si>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</si>
  <si>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</si>
  <si>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</si>
  <si>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</si>
  <si>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</si>
  <si>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</si>
  <si>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</si>
  <si>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</si>
  <si>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</si>
  <si>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</si>
  <si>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</si>
  <si>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</si>
  <si>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</si>
  <si>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</si>
  <si>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</si>
  <si>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</si>
  <si>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</si>
  <si>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</si>
  <si>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</si>
  <si>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</si>
  <si>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</si>
  <si>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</si>
  <si>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</si>
  <si>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</si>
  <si>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</si>
  <si>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</si>
  <si>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</si>
  <si>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</si>
  <si>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</si>
  <si>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</si>
  <si>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</si>
  <si>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</si>
  <si>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</si>
  <si>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</si>
  <si>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</si>
  <si>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</si>
  <si>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</si>
  <si>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</si>
  <si>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</si>
  <si>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</si>
  <si>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</si>
  <si>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</si>
  <si>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</si>
  <si>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</si>
  <si>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</si>
  <si>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</si>
  <si>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</si>
  <si>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</si>
  <si>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</si>
  <si>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</si>
  <si>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</si>
  <si>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</si>
  <si>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</si>
  <si>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</si>
  <si>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</si>
  <si>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</si>
  <si>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</si>
  <si>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</si>
  <si>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</si>
  <si>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</si>
  <si>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</si>
  <si>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</si>
  <si>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</si>
  <si>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</si>
  <si>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</si>
  <si>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</si>
  <si>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</si>
  <si>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</si>
  <si>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</si>
  <si>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</si>
  <si>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</si>
  <si>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</si>
  <si>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</si>
  <si>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</si>
  <si>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</si>
  <si>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</si>
  <si>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</si>
  <si>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</si>
  <si>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</si>
  <si>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</si>
  <si>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</si>
  <si>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</si>
  <si>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</si>
  <si>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</si>
  <si>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</si>
  <si>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</si>
  <si>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</si>
  <si>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</si>
  <si>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</si>
  <si>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</si>
  <si>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</si>
  <si>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</si>
  <si>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</si>
  <si>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</si>
  <si>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</si>
  <si>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</si>
  <si>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</si>
  <si>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</si>
  <si>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</si>
  <si>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</si>
  <si>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</si>
  <si>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</si>
  <si>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</si>
  <si>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</si>
  <si>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</si>
  <si>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</si>
  <si>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</si>
  <si>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</si>
  <si>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</si>
  <si>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</si>
  <si>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</si>
  <si>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</si>
  <si>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</si>
  <si>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</si>
  <si>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</si>
  <si>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</si>
  <si>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</si>
  <si>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</si>
  <si>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</si>
  <si>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</si>
  <si>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</si>
  <si>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</si>
  <si>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</si>
  <si>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</si>
  <si>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</si>
  <si>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</si>
  <si>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</si>
  <si>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</si>
  <si>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</si>
  <si>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</si>
  <si>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</si>
  <si>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</si>
  <si>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</si>
  <si>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</si>
  <si>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</si>
  <si>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</si>
  <si>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</si>
  <si>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</si>
  <si>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</si>
  <si>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</si>
  <si>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</si>
  <si>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</si>
  <si>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</si>
  <si>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</si>
  <si>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</si>
  <si>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</si>
  <si>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</si>
  <si>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</si>
  <si>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</si>
  <si>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</si>
  <si>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</si>
  <si>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</si>
  <si>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</si>
  <si>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</si>
  <si>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</si>
  <si>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</si>
  <si>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</si>
  <si>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</si>
  <si>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</si>
  <si>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</si>
  <si>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</si>
  <si>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</si>
  <si>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</si>
  <si>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</si>
  <si>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</si>
  <si>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</si>
  <si>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</si>
  <si>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</si>
  <si>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</si>
  <si>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</si>
  <si>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</si>
  <si>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</si>
  <si>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</si>
  <si>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</si>
  <si>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</si>
  <si>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</si>
  <si>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</si>
  <si>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</si>
  <si>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</si>
  <si>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</si>
  <si>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</si>
  <si>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</si>
  <si>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</si>
  <si>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</si>
  <si>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</si>
  <si>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</si>
  <si>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</si>
  <si>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</si>
  <si>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</si>
  <si>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</si>
  <si>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</si>
  <si>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</si>
  <si>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</si>
  <si>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</si>
  <si>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</si>
  <si>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</si>
  <si>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</si>
  <si>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</si>
  <si>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</si>
  <si>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</si>
  <si>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</si>
  <si>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</si>
  <si>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</si>
  <si>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</si>
  <si>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</si>
  <si>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</si>
  <si>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</si>
  <si>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</si>
  <si>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</si>
  <si>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</si>
  <si>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</si>
  <si>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</si>
  <si>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</si>
  <si>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</si>
  <si>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</si>
  <si>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</si>
  <si>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</si>
  <si>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</si>
  <si>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</si>
  <si>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</si>
  <si>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</si>
  <si>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</si>
  <si>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</si>
  <si>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</si>
  <si>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</si>
  <si>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</si>
  <si>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</si>
  <si>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</si>
  <si>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</si>
  <si>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</si>
  <si>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</si>
  <si>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</si>
  <si>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</si>
  <si>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</si>
  <si>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</si>
  <si>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</si>
  <si>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</si>
  <si>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</si>
  <si>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</si>
  <si>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</si>
  <si>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</si>
  <si>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</si>
  <si>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</si>
  <si>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</si>
  <si>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</si>
  <si>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</si>
  <si>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</si>
  <si>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</si>
  <si>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</si>
  <si>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</si>
  <si>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</si>
  <si>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</si>
  <si>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</si>
  <si>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</si>
  <si>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</si>
  <si>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</si>
  <si>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</si>
  <si>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</si>
  <si>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</si>
  <si>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</si>
  <si>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</si>
  <si>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</si>
  <si>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</si>
  <si>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</si>
  <si>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</si>
  <si>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</si>
  <si>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</si>
  <si>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</si>
  <si>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</si>
  <si>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</si>
  <si>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</si>
  <si>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</si>
  <si>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</si>
  <si>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</si>
  <si>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</si>
  <si>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</si>
  <si>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</si>
  <si>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</si>
  <si>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</si>
  <si>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</si>
  <si>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</si>
  <si>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</si>
  <si>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</si>
  <si>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</si>
  <si>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</si>
  <si>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</si>
  <si>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</si>
  <si>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</si>
  <si>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</si>
  <si>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</si>
  <si>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</si>
  <si>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</si>
  <si>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</si>
  <si>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</si>
  <si>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</si>
  <si>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</si>
  <si>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</si>
  <si>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</si>
  <si>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</si>
  <si>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</si>
  <si>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</si>
  <si>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</si>
  <si>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</si>
  <si>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</si>
  <si>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</si>
  <si>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</si>
  <si>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</si>
  <si>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</si>
  <si>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</si>
  <si>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</si>
  <si>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</si>
  <si>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</si>
  <si>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</si>
  <si>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</si>
  <si>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</si>
  <si>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</si>
  <si>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</si>
  <si>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</si>
  <si>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</si>
  <si>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</si>
  <si>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</si>
  <si>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</si>
  <si>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</si>
  <si>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</si>
  <si>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</si>
  <si>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</si>
  <si>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</si>
  <si>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</si>
  <si>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</si>
  <si>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</si>
  <si>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</si>
  <si>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</si>
  <si>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</si>
  <si>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</si>
  <si>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</si>
  <si>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</si>
  <si>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</si>
  <si>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</si>
  <si>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</si>
  <si>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</si>
  <si>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</si>
  <si>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</si>
  <si>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</si>
  <si>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</si>
  <si>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</si>
  <si>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</si>
  <si>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</si>
  <si>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</si>
  <si>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</si>
  <si>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</si>
  <si>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</si>
  <si>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</si>
  <si>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</si>
  <si>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</si>
  <si>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</si>
  <si>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</si>
  <si>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</si>
  <si>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</si>
  <si>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</si>
  <si>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</si>
  <si>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</si>
  <si>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</si>
  <si>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</si>
  <si>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</si>
  <si>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</si>
  <si>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</si>
  <si>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</si>
  <si>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</si>
  <si>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</si>
  <si>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</si>
  <si>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</si>
  <si>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</si>
  <si>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</si>
  <si>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</si>
  <si>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</si>
  <si>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</si>
  <si>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</si>
  <si>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</si>
  <si>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</si>
  <si>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</si>
  <si>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</si>
  <si>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</si>
  <si>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</si>
  <si>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</si>
  <si>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</si>
  <si>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</si>
  <si>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</si>
  <si>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</si>
  <si>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</si>
  <si>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</si>
  <si>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</si>
  <si>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</si>
  <si>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</si>
  <si>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</si>
  <si>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</si>
  <si>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</si>
  <si>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</si>
  <si>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</si>
  <si>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</si>
  <si>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</si>
  <si>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</si>
  <si>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</si>
  <si>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</si>
  <si>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</si>
  <si>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</si>
  <si>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</si>
  <si>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</si>
  <si>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</si>
  <si>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</si>
  <si>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</si>
  <si>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</si>
  <si>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</si>
  <si>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</si>
  <si>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</si>
  <si>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</si>
  <si>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</si>
  <si>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</si>
  <si>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</si>
  <si>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</si>
  <si>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</si>
  <si>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</si>
  <si>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</si>
  <si>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</si>
  <si>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</si>
  <si>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</si>
  <si>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</si>
  <si>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</si>
  <si>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</si>
  <si>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</si>
  <si>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</si>
  <si>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</si>
  <si>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</si>
  <si>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</si>
  <si>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</si>
  <si>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</si>
  <si>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</si>
  <si>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</si>
  <si>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</si>
  <si>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</si>
  <si>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</si>
  <si>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</si>
  <si>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</si>
  <si>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</si>
  <si>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</si>
  <si>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</si>
  <si>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</si>
  <si>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</si>
  <si>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</si>
  <si>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</si>
  <si>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</si>
  <si>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</si>
  <si>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</si>
  <si>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</si>
  <si>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</si>
  <si>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</si>
  <si>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</si>
  <si>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</si>
  <si>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</si>
  <si>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</si>
  <si>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</si>
  <si>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</si>
  <si>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</si>
  <si>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</si>
  <si>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</si>
  <si>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</si>
  <si>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</si>
  <si>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</si>
  <si>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</si>
  <si>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</si>
  <si>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</si>
  <si>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</si>
  <si>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</si>
  <si>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</si>
  <si>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</si>
  <si>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</si>
  <si>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</si>
  <si>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</si>
  <si>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</si>
  <si>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</si>
  <si>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</si>
  <si>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</si>
  <si>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</si>
  <si>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</si>
  <si>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</si>
  <si>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</si>
  <si>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</si>
  <si>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</si>
  <si>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</si>
  <si>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</si>
  <si>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</si>
  <si>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</si>
  <si>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</si>
  <si>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</si>
  <si>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</si>
  <si>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</si>
  <si>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</si>
  <si>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</si>
  <si>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</si>
  <si>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</si>
  <si>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</si>
  <si>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</si>
  <si>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</si>
  <si>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</si>
  <si>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</si>
  <si>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</si>
  <si>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</si>
  <si>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</si>
  <si>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</si>
  <si>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</si>
  <si>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</si>
  <si>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</si>
  <si>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</si>
  <si>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</si>
  <si>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</si>
  <si>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</si>
  <si>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</si>
  <si>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</si>
  <si>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</si>
  <si>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</si>
  <si>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</si>
  <si>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</si>
  <si>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</si>
  <si>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</si>
  <si>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</si>
  <si>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</si>
  <si>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</si>
  <si>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</si>
  <si>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</si>
  <si>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</si>
  <si>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</si>
  <si>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</si>
  <si>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</si>
  <si>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</si>
  <si>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</si>
  <si>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</si>
  <si>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</si>
  <si>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</si>
  <si>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</si>
  <si>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</si>
  <si>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</si>
  <si>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</si>
  <si>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</si>
  <si>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</si>
  <si>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</si>
  <si>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</si>
  <si>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</si>
  <si>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</si>
  <si>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</si>
  <si>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</si>
  <si>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</si>
  <si>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</si>
  <si>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</si>
  <si>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</si>
  <si>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</si>
  <si>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</si>
  <si>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</si>
  <si>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</si>
  <si>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</si>
  <si>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</si>
  <si>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</si>
  <si>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</si>
  <si>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</si>
  <si>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</si>
  <si>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</si>
  <si>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</si>
  <si>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</si>
  <si>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</si>
  <si>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</si>
  <si>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</si>
  <si>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</si>
  <si>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</si>
  <si>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</si>
  <si>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</si>
  <si>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</si>
  <si>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</si>
  <si>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</si>
  <si>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</si>
  <si>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</si>
  <si>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</si>
  <si>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</si>
  <si>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</si>
  <si>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</si>
  <si>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</si>
  <si>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</si>
  <si>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</si>
  <si>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</si>
  <si>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</si>
  <si>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</si>
  <si>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</si>
  <si>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</si>
  <si>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</si>
  <si>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</si>
  <si>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</si>
  <si>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</si>
  <si>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</si>
  <si>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</si>
  <si>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</si>
  <si>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</si>
  <si>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</si>
  <si>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</si>
  <si>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</si>
  <si>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</si>
  <si>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</si>
  <si>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</si>
  <si>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</si>
  <si>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</si>
  <si>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</si>
  <si>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</si>
  <si>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</si>
  <si>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</si>
  <si>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</si>
  <si>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</si>
  <si>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</si>
  <si>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</si>
  <si>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</si>
  <si>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</si>
  <si>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</si>
  <si>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</si>
  <si>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</si>
  <si>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</si>
  <si>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</si>
  <si>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</si>
  <si>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</si>
  <si>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</si>
  <si>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</si>
  <si>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</si>
  <si>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</si>
  <si>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</si>
  <si>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</si>
  <si>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</si>
  <si>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</si>
  <si>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</si>
  <si>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</si>
  <si>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</si>
  <si>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</si>
  <si>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</si>
  <si>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</si>
  <si>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</si>
  <si>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</si>
  <si>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</si>
  <si>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</si>
  <si>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</si>
  <si>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</si>
  <si>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</si>
  <si>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</si>
  <si>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</si>
  <si>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</si>
  <si>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</si>
  <si>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</si>
  <si>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</si>
  <si>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</si>
  <si>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</si>
  <si>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</si>
  <si>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</si>
  <si>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</si>
  <si>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</si>
  <si>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</si>
  <si>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</si>
  <si>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</si>
  <si>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</si>
  <si>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</si>
  <si>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</si>
  <si>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</si>
  <si>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</si>
  <si>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</si>
  <si>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</si>
  <si>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</si>
  <si>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</si>
  <si>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</si>
  <si>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</si>
  <si>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</si>
  <si>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</si>
  <si>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</si>
  <si>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</si>
  <si>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</si>
  <si>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</si>
  <si>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</si>
  <si>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</si>
  <si>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</si>
  <si>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</si>
  <si>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</si>
  <si>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</si>
  <si>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</si>
  <si>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</si>
  <si>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</si>
  <si>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</si>
  <si>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</si>
  <si>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</si>
  <si>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</si>
  <si>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</si>
  <si>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</si>
  <si>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</si>
  <si>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</si>
  <si>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</si>
  <si>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</si>
  <si>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</si>
  <si>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</si>
  <si>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</si>
  <si>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</si>
  <si>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</si>
  <si>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</si>
  <si>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</si>
  <si>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</si>
  <si>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</si>
  <si>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</si>
  <si>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</si>
  <si>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</si>
  <si>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</si>
  <si>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</si>
  <si>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</si>
  <si>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</si>
  <si>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</si>
  <si>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</si>
  <si>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</si>
  <si>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</si>
  <si>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</si>
  <si>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</si>
  <si>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</si>
  <si>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</si>
  <si>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</si>
  <si>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</si>
  <si>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</si>
  <si>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</si>
  <si>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</si>
  <si>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</si>
  <si>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</si>
  <si>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</si>
  <si>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</si>
  <si>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</si>
  <si>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</si>
  <si>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</si>
  <si>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</si>
  <si>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</si>
  <si>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</si>
  <si>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</si>
  <si>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</si>
  <si>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</si>
  <si>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</si>
  <si>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</si>
  <si>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</si>
  <si>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</si>
  <si>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</si>
  <si>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</si>
  <si>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</si>
  <si>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</si>
  <si>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</si>
  <si>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</si>
  <si>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</si>
  <si>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</si>
  <si>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</si>
  <si>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</si>
  <si>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</si>
  <si>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</si>
  <si>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</si>
  <si>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</si>
  <si>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</si>
  <si>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</si>
  <si>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</si>
  <si>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</si>
  <si>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</si>
  <si>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</si>
  <si>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</si>
  <si>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</si>
  <si>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</si>
  <si>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</si>
  <si>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</si>
  <si>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</si>
  <si>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</si>
  <si>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</si>
  <si>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</si>
  <si>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</si>
  <si>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</si>
  <si>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</si>
  <si>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</si>
  <si>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</si>
  <si>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</si>
  <si>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</si>
  <si>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</si>
  <si>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</si>
  <si>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</si>
  <si>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</si>
  <si>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</si>
  <si>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</si>
  <si>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</si>
  <si>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</si>
  <si>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</si>
  <si>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</si>
  <si>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</si>
  <si>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</si>
  <si>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</si>
  <si>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</si>
  <si>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</si>
  <si>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</si>
  <si>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</si>
  <si>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</si>
  <si>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</si>
  <si>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</si>
  <si>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</si>
  <si>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</si>
  <si>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</si>
  <si>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</si>
  <si>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</si>
  <si>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</si>
  <si>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</si>
  <si>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</si>
  <si>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</si>
  <si>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</si>
  <si>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</si>
  <si>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</si>
  <si>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</si>
  <si>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</si>
  <si>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</si>
  <si>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</si>
  <si>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</si>
  <si>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</si>
  <si>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</si>
  <si>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</si>
  <si>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</si>
  <si>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</si>
  <si>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</si>
  <si>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</si>
  <si>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</si>
  <si>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</si>
  <si>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</si>
  <si>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</si>
  <si>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</si>
  <si>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</si>
  <si>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</si>
  <si>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</si>
  <si>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</si>
  <si>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</si>
  <si>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</si>
  <si>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</si>
  <si>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</si>
  <si>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</si>
  <si>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</si>
  <si>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</si>
  <si>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</si>
  <si>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</si>
  <si>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</si>
  <si>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</si>
  <si>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</si>
  <si>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</si>
  <si>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</si>
  <si>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</si>
  <si>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</si>
  <si>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</si>
  <si>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</si>
  <si>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</si>
  <si>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</si>
  <si>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</si>
  <si>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</si>
  <si>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</si>
  <si>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</si>
  <si>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</si>
  <si>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</si>
  <si>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</si>
  <si>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</si>
  <si>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</si>
  <si>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</si>
  <si>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</si>
  <si>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</si>
  <si>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</si>
  <si>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</si>
  <si>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</si>
  <si>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</si>
  <si>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</si>
  <si>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</si>
  <si>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</si>
  <si>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</si>
  <si>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</si>
  <si>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</si>
  <si>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</si>
  <si>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</si>
  <si>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</si>
  <si>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</si>
  <si>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</si>
  <si>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</si>
  <si>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</si>
  <si>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</si>
  <si>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</si>
  <si>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</si>
  <si>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</si>
  <si>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</si>
  <si>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</si>
  <si>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</si>
  <si>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</si>
  <si>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</si>
  <si>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</si>
  <si>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</si>
  <si>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</si>
  <si>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</si>
  <si>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</si>
  <si>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</si>
  <si>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</si>
  <si>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</si>
  <si>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</si>
  <si>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</si>
  <si>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</si>
  <si>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</si>
  <si>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</si>
  <si>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</si>
  <si>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</si>
  <si>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</si>
  <si>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</si>
  <si>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</si>
  <si>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</si>
  <si>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</si>
  <si>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</si>
  <si>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</si>
  <si>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</si>
  <si>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</si>
  <si>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</si>
  <si>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</si>
  <si>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</si>
  <si>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</si>
  <si>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</si>
  <si>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</si>
  <si>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</si>
  <si>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</si>
  <si>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</si>
  <si>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</si>
  <si>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</si>
  <si>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</si>
  <si>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</si>
  <si>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</si>
  <si>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</si>
  <si>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</si>
  <si>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</si>
  <si>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</si>
  <si>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</si>
  <si>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</si>
  <si>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</si>
  <si>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</si>
  <si>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</si>
  <si>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</si>
  <si>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</si>
  <si>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</si>
  <si>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</si>
  <si>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</si>
  <si>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</si>
  <si>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</si>
  <si>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</si>
  <si>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</si>
  <si>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</si>
  <si>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</si>
  <si>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</si>
  <si>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</si>
  <si>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</si>
  <si>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</si>
  <si>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</si>
  <si>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</si>
  <si>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</si>
  <si>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</si>
  <si>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</si>
  <si>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</si>
  <si>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</si>
  <si>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</si>
  <si>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</si>
  <si>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</si>
  <si>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</si>
  <si>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</si>
  <si>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</si>
  <si>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</si>
  <si>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</si>
  <si>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</si>
  <si>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</si>
  <si>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</si>
  <si>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</si>
  <si>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</si>
  <si>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</si>
  <si>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</si>
  <si>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</si>
  <si>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</si>
  <si>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</si>
  <si>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</si>
  <si>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</si>
  <si>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</si>
  <si>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</si>
  <si>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</si>
  <si>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</si>
  <si>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</si>
  <si>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</si>
  <si>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</si>
  <si>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</si>
  <si>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</si>
  <si>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</si>
  <si>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</si>
  <si>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</si>
  <si>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</si>
  <si>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</si>
  <si>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</si>
  <si>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</si>
  <si>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</si>
  <si>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</si>
  <si>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</si>
  <si>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</si>
  <si>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</si>
  <si>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</si>
  <si>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</si>
  <si>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</si>
  <si>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</si>
  <si>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</si>
  <si>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</si>
  <si>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</si>
  <si>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</si>
  <si>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</si>
  <si>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</si>
  <si>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</si>
  <si>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</si>
  <si>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</si>
  <si>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</si>
  <si>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</si>
  <si>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</si>
  <si>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</si>
  <si>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</si>
  <si>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</si>
  <si>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</si>
  <si>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</si>
  <si>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</si>
  <si>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</si>
  <si>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</si>
  <si>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</si>
  <si>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</si>
  <si>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</si>
  <si>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</si>
  <si>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</si>
  <si>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</si>
  <si>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</si>
  <si>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</si>
  <si>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</si>
  <si>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</si>
  <si>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</si>
  <si>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</si>
  <si>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</si>
  <si>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</si>
  <si>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</si>
  <si>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</si>
  <si>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</si>
  <si>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</si>
  <si>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</si>
  <si>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</si>
  <si>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</si>
  <si>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</si>
  <si>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</si>
  <si>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</si>
  <si>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</si>
  <si>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</si>
  <si>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</si>
  <si>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</si>
  <si>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</si>
  <si>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</si>
  <si>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</si>
  <si>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</si>
  <si>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</si>
  <si>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</si>
  <si>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</si>
  <si>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</si>
  <si>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</si>
  <si>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</si>
  <si>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</si>
  <si>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</si>
  <si>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</si>
  <si>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</si>
  <si>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</si>
  <si>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</si>
  <si>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</si>
  <si>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</si>
  <si>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</si>
  <si>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</si>
  <si>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</si>
  <si>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</si>
  <si>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</si>
  <si>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</si>
  <si>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</si>
  <si>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</si>
  <si>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</si>
  <si>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</si>
  <si>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</si>
  <si>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</si>
  <si>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</si>
  <si>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</si>
  <si>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</si>
  <si>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</si>
  <si>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</si>
  <si>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</si>
  <si>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</si>
  <si>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</si>
  <si>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</si>
  <si>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</si>
  <si>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</si>
  <si>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</si>
  <si>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</si>
  <si>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</si>
  <si>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</si>
  <si>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</si>
  <si>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</si>
  <si>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</si>
  <si>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</si>
  <si>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</si>
  <si>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</si>
  <si>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</si>
  <si>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</si>
  <si>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</si>
  <si>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</si>
  <si>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</si>
  <si>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</si>
  <si>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</si>
  <si>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</si>
  <si>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</si>
  <si>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</si>
  <si>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</si>
  <si>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</si>
  <si>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</si>
  <si>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</si>
  <si>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</si>
  <si>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</si>
  <si>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</si>
  <si>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</si>
  <si>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</si>
  <si>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</si>
  <si>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</si>
  <si>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</si>
  <si>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</si>
  <si>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</si>
  <si>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</si>
  <si>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</si>
  <si>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</si>
  <si>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</si>
  <si>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</si>
  <si>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</si>
  <si>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</si>
  <si>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</si>
  <si>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</si>
  <si>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</si>
  <si>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</si>
  <si>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</si>
  <si>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</si>
  <si>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</si>
  <si>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</si>
  <si>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</si>
  <si>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</si>
  <si>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</si>
  <si>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</si>
  <si>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</si>
  <si>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</si>
  <si>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</si>
  <si>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</si>
  <si>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</si>
  <si>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</si>
  <si>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</si>
  <si>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</si>
  <si>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</si>
  <si>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</si>
  <si>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</si>
  <si>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</si>
  <si>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</si>
  <si>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</si>
  <si>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</si>
  <si>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</si>
  <si>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</si>
  <si>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</si>
  <si>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</si>
  <si>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</si>
  <si>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</si>
  <si>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</si>
  <si>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</si>
  <si>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</si>
  <si>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</si>
  <si>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</si>
  <si>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</si>
  <si>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</si>
  <si>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</si>
  <si>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</si>
  <si>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</si>
  <si>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</si>
  <si>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</si>
  <si>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</si>
  <si>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</si>
  <si>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</si>
  <si>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</si>
  <si>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</si>
  <si>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</si>
  <si>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</si>
  <si>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</si>
  <si>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</si>
  <si>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</si>
  <si>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</si>
  <si>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</si>
  <si>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</si>
  <si>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</si>
  <si>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</si>
  <si>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</si>
  <si>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</si>
  <si>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</si>
  <si>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</si>
  <si>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</si>
  <si>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</si>
  <si>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</si>
  <si>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</si>
  <si>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</si>
  <si>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</si>
  <si>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</si>
  <si>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</si>
  <si>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</si>
  <si>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</si>
  <si>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</si>
  <si>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</si>
  <si>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</si>
  <si>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</si>
  <si>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</si>
  <si>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</si>
  <si>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</si>
  <si>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</si>
  <si>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</si>
  <si>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</si>
  <si>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</si>
  <si>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</si>
  <si>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</si>
  <si>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</si>
  <si>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</si>
  <si>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</si>
  <si>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</si>
  <si>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</si>
  <si>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</si>
  <si>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</si>
  <si>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</si>
  <si>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</si>
  <si>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</si>
  <si>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</si>
  <si>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</si>
  <si>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</si>
  <si>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</si>
  <si>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</si>
  <si>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</si>
  <si>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</si>
  <si>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</si>
  <si>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</si>
  <si>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</si>
  <si>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</si>
  <si>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</si>
  <si>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</si>
  <si>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</si>
  <si>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</si>
  <si>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</si>
  <si>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</si>
  <si>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</si>
  <si>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</si>
  <si>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</si>
  <si>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</si>
  <si>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</si>
  <si>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</si>
  <si>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</si>
  <si>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</si>
  <si>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</si>
  <si>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</si>
  <si>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</si>
  <si>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</si>
  <si>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</si>
  <si>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</si>
  <si>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</si>
  <si>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</si>
  <si>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</si>
  <si>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</si>
  <si>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</si>
  <si>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</si>
  <si>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</si>
  <si>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</si>
  <si>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</si>
  <si>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</si>
  <si>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</si>
  <si>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</si>
  <si>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</si>
  <si>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</si>
  <si>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</si>
  <si>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</si>
  <si>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</si>
  <si>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</si>
  <si>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</si>
  <si>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</si>
  <si>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</si>
  <si>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</si>
  <si>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</si>
  <si>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</si>
  <si>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</si>
  <si>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</si>
  <si>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</si>
  <si>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</si>
  <si>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</si>
  <si>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</si>
  <si>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</si>
  <si>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</si>
  <si>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</si>
  <si>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</si>
  <si>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</si>
  <si>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</si>
  <si>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</si>
  <si>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</si>
  <si>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</si>
  <si>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</si>
  <si>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</si>
  <si>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</si>
  <si>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</si>
  <si>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</si>
  <si>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</si>
  <si>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</si>
  <si>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</si>
  <si>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</si>
  <si>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</si>
  <si>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</si>
  <si>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</si>
  <si>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</si>
  <si>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</si>
  <si>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</si>
  <si>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</si>
  <si>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</si>
  <si>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</si>
  <si>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</si>
  <si>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</si>
  <si>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</si>
  <si>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</si>
  <si>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</si>
  <si>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</si>
  <si>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</si>
  <si>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</si>
  <si>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</si>
  <si>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</si>
  <si>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</si>
  <si>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</si>
  <si>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</si>
  <si>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</si>
  <si>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</si>
  <si>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</si>
  <si>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</si>
  <si>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</si>
  <si>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</si>
  <si>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</si>
  <si>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</si>
  <si>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</si>
  <si>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</si>
  <si>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</si>
  <si>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</si>
  <si>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</si>
  <si>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</si>
  <si>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</si>
  <si>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</si>
  <si>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</si>
  <si>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</si>
  <si>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</si>
  <si>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</si>
  <si>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</si>
  <si>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</si>
  <si>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</si>
  <si>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</si>
  <si>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</si>
  <si>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</si>
  <si>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</si>
  <si>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</si>
  <si>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</si>
  <si>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</si>
  <si>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</si>
  <si>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</si>
  <si>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</si>
  <si>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</si>
  <si>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</si>
  <si>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</si>
  <si>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</si>
  <si>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</si>
  <si>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</si>
  <si>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</si>
  <si>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</si>
  <si>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</si>
  <si>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</si>
  <si>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</si>
  <si>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</si>
  <si>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</si>
  <si>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</si>
  <si>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</si>
  <si>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</si>
  <si>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</si>
  <si>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</si>
  <si>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</si>
  <si>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</si>
  <si>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</si>
  <si>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</si>
  <si>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</si>
  <si>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</si>
  <si>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</si>
  <si>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</si>
  <si>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</si>
  <si>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</si>
  <si>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</si>
  <si>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</si>
  <si>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</si>
  <si>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</si>
  <si>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</si>
  <si>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</si>
  <si>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</si>
  <si>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</si>
  <si>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</si>
  <si>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</si>
  <si>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</si>
  <si>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</si>
  <si>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</si>
  <si>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</si>
  <si>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</si>
  <si>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</si>
  <si>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</si>
  <si>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</si>
  <si>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</si>
  <si>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</si>
  <si>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</si>
  <si>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</si>
  <si>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</si>
  <si>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</si>
  <si>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</si>
  <si>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</si>
  <si>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</si>
  <si>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</si>
  <si>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</si>
  <si>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</si>
  <si>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</si>
  <si>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</si>
  <si>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</si>
  <si>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</si>
  <si>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</si>
  <si>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</si>
  <si>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</si>
  <si>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</si>
  <si>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</si>
  <si>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</si>
  <si>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</si>
  <si>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</si>
  <si>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</si>
  <si>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</si>
  <si>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</si>
  <si>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</si>
  <si>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</si>
  <si>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</si>
  <si>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</si>
  <si>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</si>
  <si>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</si>
  <si>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</si>
  <si>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</si>
  <si>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</si>
  <si>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</si>
  <si>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</si>
  <si>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</si>
  <si>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</si>
  <si>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</si>
  <si>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</si>
  <si>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</si>
  <si>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</si>
  <si>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</si>
  <si>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</si>
  <si>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</si>
  <si>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</si>
  <si>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</si>
  <si>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</si>
  <si>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</si>
  <si>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</si>
  <si>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</si>
  <si>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</si>
  <si>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</si>
  <si>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</si>
  <si>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</si>
  <si>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</si>
  <si>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</si>
  <si>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</si>
  <si>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</si>
  <si>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</si>
  <si>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</si>
  <si>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</si>
  <si>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</si>
  <si>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</si>
  <si>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</si>
  <si>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</si>
  <si>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</si>
  <si>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</si>
  <si>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</si>
  <si>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</si>
  <si>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</si>
  <si>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</si>
  <si>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</si>
  <si>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</si>
  <si>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</si>
  <si>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</si>
  <si>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</si>
  <si>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</si>
  <si>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</si>
  <si>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</si>
  <si>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</si>
  <si>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</si>
  <si>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</si>
  <si>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</si>
  <si>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</si>
  <si>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</si>
  <si>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</si>
  <si>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</si>
  <si>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</si>
  <si>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</si>
  <si>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</si>
  <si>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</si>
  <si>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</si>
  <si>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</si>
  <si>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</si>
  <si>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</si>
  <si>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</si>
  <si>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</si>
  <si>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</si>
  <si>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</si>
  <si>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</si>
  <si>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</si>
  <si>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</si>
  <si>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</si>
  <si>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</si>
  <si>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</si>
  <si>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</si>
  <si>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</si>
  <si>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</si>
  <si>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</si>
  <si>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</si>
  <si>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</si>
  <si>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</si>
  <si>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</si>
  <si>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</si>
  <si>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</si>
  <si>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</si>
  <si>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</si>
  <si>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</si>
  <si>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</si>
  <si>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</si>
  <si>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</si>
  <si>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</si>
  <si>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</si>
  <si>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</si>
  <si>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</si>
  <si>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</si>
  <si>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</si>
  <si>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</si>
  <si>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</si>
  <si>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</si>
  <si>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</si>
  <si>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</si>
  <si>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</si>
  <si>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</si>
  <si>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</si>
  <si>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</si>
  <si>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</si>
  <si>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</si>
  <si>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</si>
  <si>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</si>
  <si>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</si>
  <si>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</si>
  <si>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</si>
  <si>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</si>
  <si>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</si>
  <si>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</si>
  <si>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</si>
  <si>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</si>
  <si>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</si>
  <si>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</si>
  <si>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</si>
  <si>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</si>
  <si>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</si>
  <si>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</si>
  <si>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</si>
  <si>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</si>
  <si>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</si>
  <si>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</si>
  <si>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</si>
  <si>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</si>
  <si>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</si>
  <si>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</si>
  <si>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</si>
  <si>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</si>
  <si>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</si>
  <si>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</si>
  <si>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</si>
  <si>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</si>
  <si>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</si>
  <si>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</si>
  <si>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</si>
  <si>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</si>
  <si>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</si>
  <si>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</si>
  <si>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</si>
  <si>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</si>
  <si>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</si>
  <si>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</si>
  <si>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</si>
  <si>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</si>
  <si>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</si>
  <si>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</si>
  <si>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</si>
  <si>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</si>
  <si>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</si>
  <si>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</si>
  <si>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</si>
  <si>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</si>
  <si>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</si>
  <si>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</si>
  <si>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</si>
  <si>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</si>
  <si>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</si>
  <si>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</si>
  <si>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</si>
  <si>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</si>
  <si>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</si>
  <si>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</si>
  <si>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</si>
  <si>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</si>
  <si>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</si>
  <si>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</si>
  <si>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</si>
  <si>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</si>
  <si>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</si>
  <si>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</si>
  <si>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</si>
  <si>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</si>
  <si>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</si>
  <si>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</si>
  <si>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</si>
  <si>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</si>
  <si>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</si>
  <si>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</si>
  <si>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</si>
  <si>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</si>
  <si>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</si>
  <si>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</si>
  <si>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</si>
  <si>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</si>
  <si>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</si>
  <si>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</si>
  <si>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</si>
  <si>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</si>
  <si>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</si>
  <si>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</si>
  <si>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</si>
  <si>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</si>
  <si>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</si>
  <si>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</si>
  <si>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</si>
  <si>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</si>
  <si>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</si>
  <si>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</si>
  <si>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</si>
  <si>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</si>
  <si>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</si>
  <si>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</si>
  <si>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</si>
  <si>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</si>
  <si>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</si>
  <si>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</si>
  <si>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</si>
  <si>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</si>
  <si>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</si>
  <si>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</si>
  <si>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</si>
  <si>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</si>
  <si>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</si>
  <si>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</si>
  <si>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</si>
  <si>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</si>
  <si>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</si>
  <si>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</si>
  <si>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</si>
  <si>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</si>
  <si>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</si>
  <si>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</si>
  <si>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</si>
  <si>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</si>
  <si>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</si>
  <si>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</si>
  <si>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</si>
  <si>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</si>
  <si>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</si>
  <si>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</si>
  <si>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</si>
  <si>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</si>
  <si>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</si>
  <si>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</si>
  <si>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</si>
  <si>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</si>
  <si>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</si>
  <si>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</si>
  <si>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</si>
  <si>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</si>
  <si>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</si>
  <si>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</si>
  <si>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</si>
  <si>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</si>
  <si>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</si>
  <si>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</si>
  <si>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</si>
  <si>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</si>
  <si>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</si>
  <si>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</si>
  <si>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</si>
  <si>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</si>
  <si>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</si>
  <si>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</si>
  <si>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</si>
  <si>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</si>
  <si>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</si>
  <si>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</si>
  <si>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</si>
  <si>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</si>
  <si>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</si>
  <si>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</si>
  <si>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</si>
  <si>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</si>
  <si>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</si>
  <si>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</si>
  <si>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</si>
  <si>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</si>
  <si>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</si>
  <si>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</si>
  <si>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</si>
  <si>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</si>
  <si>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</si>
  <si>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</si>
  <si>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</si>
  <si>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</si>
  <si>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</si>
  <si>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</si>
  <si>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</si>
  <si>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</si>
  <si>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</si>
  <si>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</si>
  <si>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</si>
  <si>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</si>
  <si>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</si>
  <si>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</si>
  <si>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</si>
  <si>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</si>
  <si>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</si>
  <si>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</si>
  <si>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</si>
  <si>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</si>
  <si>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</si>
  <si>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</si>
  <si>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</si>
  <si>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</si>
  <si>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</si>
  <si>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</si>
  <si>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</si>
  <si>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</si>
  <si>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</si>
  <si>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</si>
  <si>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</si>
  <si>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</si>
  <si>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</si>
  <si>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</si>
  <si>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</si>
  <si>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</si>
  <si>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</si>
  <si>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</si>
  <si>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</si>
  <si>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</si>
  <si>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</si>
  <si>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</si>
  <si>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</si>
  <si>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</si>
  <si>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</si>
  <si>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</si>
  <si>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</si>
  <si>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</si>
  <si>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</si>
  <si>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</si>
  <si>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</si>
  <si>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</si>
  <si>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</si>
  <si>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</si>
  <si>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</si>
  <si>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</si>
  <si>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</si>
  <si>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</si>
  <si>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</si>
  <si>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</si>
  <si>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</si>
  <si>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</si>
  <si>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</si>
  <si>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</si>
  <si>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</si>
  <si>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</si>
  <si>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</si>
  <si>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</si>
  <si>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</si>
  <si>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</si>
  <si>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</si>
  <si>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</si>
  <si>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</si>
  <si>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</si>
  <si>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</si>
  <si>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</si>
  <si>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</si>
  <si>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</si>
  <si>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</si>
  <si>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</si>
  <si>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</si>
  <si>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</si>
  <si>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</si>
  <si>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</si>
  <si>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</si>
  <si>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</si>
  <si>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</si>
  <si>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</si>
  <si>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</si>
  <si>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</si>
  <si>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</si>
  <si>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</si>
  <si>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</si>
  <si>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</si>
  <si>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</si>
  <si>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</si>
  <si>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</si>
  <si>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</si>
  <si>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</si>
  <si>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</si>
  <si>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</si>
  <si>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</si>
  <si>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</si>
  <si>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</si>
  <si>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</si>
  <si>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</si>
  <si>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</si>
  <si>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</si>
  <si>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</si>
  <si>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</si>
  <si>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</si>
  <si>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</si>
  <si>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</si>
  <si>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</si>
  <si>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</si>
  <si>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</si>
  <si>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</si>
  <si>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</si>
  <si>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</si>
  <si>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</si>
  <si>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</si>
  <si>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</si>
  <si>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</si>
  <si>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</si>
  <si>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</si>
  <si>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</si>
  <si>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</si>
  <si>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</si>
  <si>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</si>
  <si>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</si>
  <si>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</si>
  <si>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</si>
  <si>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</si>
  <si>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</si>
  <si>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</si>
  <si>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</si>
  <si>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</si>
  <si>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</si>
  <si>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</si>
  <si>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</si>
  <si>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</si>
  <si>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</si>
  <si>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</si>
  <si>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</si>
  <si>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</si>
  <si>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</si>
  <si>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</si>
  <si>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</si>
  <si>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</si>
  <si>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</si>
  <si>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</si>
  <si>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</si>
  <si>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</si>
  <si>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</si>
  <si>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</si>
  <si>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</si>
  <si>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</si>
  <si>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</si>
  <si>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</si>
  <si>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</si>
  <si>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</si>
  <si>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</si>
  <si>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</si>
  <si>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</si>
  <si>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</si>
  <si>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</si>
  <si>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</si>
  <si>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</si>
  <si>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</si>
  <si>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</si>
  <si>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</si>
  <si>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</si>
  <si>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</si>
  <si>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</si>
  <si>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</si>
  <si>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</si>
  <si>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</si>
  <si>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</si>
  <si>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</si>
  <si>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</si>
  <si>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</si>
  <si>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</si>
  <si>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</si>
  <si>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</si>
  <si>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</si>
  <si>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</si>
  <si>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</si>
  <si>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</si>
  <si>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</si>
  <si>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</si>
  <si>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</si>
  <si>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</si>
  <si>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</si>
  <si>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</si>
  <si>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</si>
  <si>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</si>
  <si>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</si>
  <si>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</si>
  <si>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</si>
  <si>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</si>
  <si>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</si>
  <si>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</si>
  <si>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</si>
  <si>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</si>
  <si>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</si>
  <si>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</si>
  <si>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</si>
  <si>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</si>
  <si>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</si>
  <si>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</si>
  <si>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</si>
  <si>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</si>
  <si>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</si>
  <si>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</si>
  <si>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</si>
  <si>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</si>
  <si>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</si>
  <si>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</si>
  <si>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</si>
  <si>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</si>
  <si>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</si>
  <si>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</si>
  <si>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</si>
  <si>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</si>
  <si>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</si>
  <si>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</si>
  <si>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</si>
  <si>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</si>
  <si>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</si>
  <si>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</si>
  <si>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</si>
  <si>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</si>
  <si>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</si>
  <si>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</si>
  <si>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</si>
  <si>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</si>
  <si>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</si>
  <si>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</si>
  <si>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</si>
  <si>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</si>
  <si>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</si>
  <si>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</si>
  <si>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</si>
  <si>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</si>
  <si>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</si>
  <si>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</si>
  <si>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</si>
  <si>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</si>
  <si>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</si>
  <si>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</si>
  <si>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</si>
  <si>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</si>
  <si>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</si>
  <si>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</si>
  <si>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</si>
  <si>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</si>
  <si>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</si>
  <si>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</si>
  <si>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</si>
  <si>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</si>
  <si>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</si>
  <si>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</si>
  <si>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</si>
  <si>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</si>
  <si>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</si>
  <si>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</si>
  <si>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</si>
  <si>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</si>
  <si>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</si>
  <si>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</si>
  <si>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</si>
  <si>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</si>
  <si>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</si>
  <si>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</si>
  <si>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</si>
  <si>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</si>
  <si>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</si>
  <si>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</si>
  <si>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</si>
  <si>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</si>
  <si>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</si>
  <si>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</si>
  <si>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</si>
  <si>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</si>
  <si>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</si>
  <si>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</si>
  <si>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</si>
  <si>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</si>
  <si>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</si>
  <si>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</si>
  <si>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</si>
  <si>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</si>
  <si>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</si>
  <si>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</si>
  <si>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</si>
  <si>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</si>
  <si>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</si>
  <si>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</si>
  <si>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</si>
  <si>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</si>
  <si>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</si>
  <si>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</si>
  <si>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</si>
  <si>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</si>
  <si>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</si>
  <si>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</si>
  <si>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</si>
  <si>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</si>
  <si>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</si>
  <si>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</si>
  <si>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</si>
  <si>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</si>
  <si>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</si>
  <si>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</si>
  <si>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</si>
  <si>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</si>
  <si>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</si>
  <si>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</si>
  <si>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</si>
  <si>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</si>
  <si>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</si>
  <si>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</si>
  <si>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</si>
  <si>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</si>
  <si>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</si>
  <si>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</si>
  <si>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</si>
  <si>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</si>
  <si>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</si>
  <si>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</si>
  <si>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</si>
  <si>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</si>
  <si>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</si>
  <si>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</si>
  <si>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</si>
  <si>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</si>
  <si>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</si>
  <si>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</si>
  <si>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</si>
  <si>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</si>
  <si>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</si>
  <si>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</si>
  <si>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</si>
  <si>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</si>
  <si>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</si>
  <si>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</si>
  <si>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</si>
  <si>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</si>
  <si>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</si>
  <si>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</si>
  <si>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</si>
  <si>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</si>
  <si>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</si>
  <si>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</si>
  <si>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</si>
  <si>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</si>
  <si>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</si>
  <si>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</si>
  <si>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</si>
  <si>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</si>
  <si>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</si>
  <si>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</si>
  <si>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</si>
  <si>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</si>
  <si>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</si>
  <si>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</si>
  <si>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</si>
  <si>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</si>
  <si>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</si>
  <si>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</si>
  <si>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</si>
  <si>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</si>
  <si>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</si>
  <si>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</si>
  <si>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</si>
  <si>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</si>
  <si>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</si>
  <si>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</si>
  <si>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</si>
  <si>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</si>
  <si>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</si>
  <si>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</si>
  <si>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</si>
  <si>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</si>
  <si>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</si>
  <si>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</si>
  <si>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</si>
  <si>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</si>
  <si>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</si>
  <si>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</si>
  <si>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</si>
  <si>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</si>
  <si>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</si>
  <si>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</si>
  <si>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</si>
  <si>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</si>
  <si>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</si>
  <si>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</si>
  <si>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</si>
  <si>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</si>
  <si>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</si>
  <si>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</si>
  <si>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</si>
  <si>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</si>
  <si>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</si>
  <si>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</si>
  <si>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</si>
  <si>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</si>
  <si>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</si>
  <si>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</si>
  <si>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</si>
  <si>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</si>
  <si>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</si>
  <si>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</si>
  <si>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</si>
  <si>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</si>
  <si>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</si>
  <si>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</si>
  <si>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</si>
  <si>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</si>
  <si>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</si>
  <si>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</si>
  <si>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</si>
  <si>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</si>
  <si>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</si>
  <si>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</si>
  <si>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</si>
  <si>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</si>
  <si>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</si>
  <si>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</si>
  <si>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</si>
  <si>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</si>
  <si>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</si>
  <si>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</si>
  <si>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</si>
  <si>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</si>
  <si>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</si>
  <si>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</si>
  <si>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</si>
  <si>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</si>
  <si>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III. osnovna škola Bjelovar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</si>
</sst>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2773083.2600000002</v>
      </c>
      <c r="D2" s="7">
        <f>'PR-RAS'!E6</f>
        <v>3013664.91</v>
      </c>
      <c r="E2" s="7">
        <v>0</v>
      </c>
      <c r="F2" s="7">
        <v>0</v>
      </c>
      <c r="G2" s="8">
        <f t="shared" ref="G2:G274" si="0">(B2/1000)*(C2*1+D2*2)</f>
        <v>8800.4130800000003</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2532775.91</v>
      </c>
      <c r="D45" s="2">
        <f>'PR-RAS'!E49</f>
        <v>2569537.08</v>
      </c>
      <c r="E45" s="2">
        <v>0</v>
      </c>
      <c r="F45" s="2">
        <v>0</v>
      </c>
      <c r="G45" s="3">
        <f t="shared" si="0"/>
        <v>337561.40308000002</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2436402.31</v>
      </c>
      <c r="D64" s="2">
        <f>'PR-RAS'!E68</f>
        <v>2569537.08</v>
      </c>
      <c r="E64" s="2">
        <v>0</v>
      </c>
      <c r="F64" s="2">
        <v>0</v>
      </c>
      <c r="G64" s="3">
        <f t="shared" si="0"/>
        <v>477255.01761000004</v>
      </c>
      <c r="H64" s="3">
        <f t="shared" si="1"/>
        <v>0.39000000013038516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2429916.5</v>
      </c>
      <c r="D65" s="2">
        <f>'PR-RAS'!E69</f>
        <v>2565495.96</v>
      </c>
      <c r="E65" s="2">
        <v>0</v>
      </c>
      <c r="F65" s="2">
        <v>0</v>
      </c>
      <c r="G65" s="3">
        <f t="shared" si="0"/>
        <v>483898.13887999998</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6485.81</v>
      </c>
      <c r="D66" s="2">
        <f>'PR-RAS'!E70</f>
        <v>4041.12</v>
      </c>
      <c r="E66" s="2">
        <v>0</v>
      </c>
      <c r="F66" s="2">
        <v>0</v>
      </c>
      <c r="G66" s="3">
        <f t="shared" si="0"/>
        <v>946.92324999999994</v>
      </c>
      <c r="H66" s="3">
        <f t="shared" si="1"/>
        <v>0.30999999999949068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96373.6</v>
      </c>
      <c r="D70" s="2">
        <f>'PR-RAS'!E74</f>
        <v>0</v>
      </c>
      <c r="E70" s="2">
        <v>0</v>
      </c>
      <c r="F70" s="2">
        <v>0</v>
      </c>
      <c r="G70" s="3">
        <f t="shared" si="0"/>
        <v>6649.7784000000011</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96373.6</v>
      </c>
      <c r="D71" s="2">
        <f>'PR-RAS'!E75</f>
        <v>0</v>
      </c>
      <c r="E71" s="2">
        <v>0</v>
      </c>
      <c r="F71" s="2">
        <v>0</v>
      </c>
      <c r="G71" s="3">
        <f t="shared" si="0"/>
        <v>6746.152000000001</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10627.65</v>
      </c>
      <c r="D102" s="2">
        <f>'PR-RAS'!E106</f>
        <v>20872.330000000002</v>
      </c>
      <c r="E102" s="2">
        <v>0</v>
      </c>
      <c r="F102" s="2">
        <v>0</v>
      </c>
      <c r="G102" s="3">
        <f t="shared" si="0"/>
        <v>5289.6033100000004</v>
      </c>
      <c r="H102" s="3">
        <f t="shared" si="1"/>
        <v>0.68000000000211003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10627.65</v>
      </c>
      <c r="D108" s="2">
        <f>'PR-RAS'!E112</f>
        <v>20872.330000000002</v>
      </c>
      <c r="E108" s="2">
        <v>0</v>
      </c>
      <c r="F108" s="2">
        <v>0</v>
      </c>
      <c r="G108" s="3">
        <f t="shared" si="0"/>
        <v>5603.8371700000007</v>
      </c>
      <c r="H108" s="3">
        <f t="shared" si="1"/>
        <v>0.68000000000211003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10627.65</v>
      </c>
      <c r="D113" s="2">
        <f>'PR-RAS'!E117</f>
        <v>20872.330000000002</v>
      </c>
      <c r="E113" s="2">
        <v>0</v>
      </c>
      <c r="F113" s="2">
        <v>0</v>
      </c>
      <c r="G113" s="3">
        <f t="shared" si="0"/>
        <v>5865.6987200000003</v>
      </c>
      <c r="H113" s="3">
        <f t="shared" si="1"/>
        <v>0.68000000000211003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7315.98</v>
      </c>
      <c r="D121" s="2">
        <f>'PR-RAS'!E125</f>
        <v>7345</v>
      </c>
      <c r="E121" s="2">
        <v>0</v>
      </c>
      <c r="F121" s="2">
        <v>0</v>
      </c>
      <c r="G121" s="3">
        <f t="shared" si="0"/>
        <v>2640.7175999999999</v>
      </c>
      <c r="H121" s="3">
        <f t="shared" si="1"/>
        <v>2.0000000000436557E-2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4563.9799999999996</v>
      </c>
      <c r="D122" s="2">
        <f>'PR-RAS'!E126</f>
        <v>6335</v>
      </c>
      <c r="E122" s="2">
        <v>0</v>
      </c>
      <c r="F122" s="2">
        <v>0</v>
      </c>
      <c r="G122" s="3">
        <f t="shared" si="0"/>
        <v>2085.31158</v>
      </c>
      <c r="H122" s="3">
        <f t="shared" si="1"/>
        <v>2.0000000000436557E-2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4563.9799999999996</v>
      </c>
      <c r="D124" s="2">
        <f>'PR-RAS'!E128</f>
        <v>6335</v>
      </c>
      <c r="E124" s="2">
        <v>0</v>
      </c>
      <c r="F124" s="2">
        <v>0</v>
      </c>
      <c r="G124" s="3">
        <f t="shared" si="0"/>
        <v>2119.77954</v>
      </c>
      <c r="H124" s="3">
        <f t="shared" si="1"/>
        <v>2.0000000000436557E-2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2752</v>
      </c>
      <c r="D125" s="2">
        <f>'PR-RAS'!E129</f>
        <v>1010</v>
      </c>
      <c r="E125" s="2">
        <v>0</v>
      </c>
      <c r="F125" s="2">
        <v>0</v>
      </c>
      <c r="G125" s="3">
        <f t="shared" si="0"/>
        <v>591.72799999999995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1720</v>
      </c>
      <c r="D126" s="2">
        <f>'PR-RAS'!E130</f>
        <v>990</v>
      </c>
      <c r="E126" s="2">
        <v>0</v>
      </c>
      <c r="F126" s="2">
        <v>0</v>
      </c>
      <c r="G126" s="3">
        <f t="shared" si="0"/>
        <v>462.5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1032</v>
      </c>
      <c r="D127" s="2">
        <f>'PR-RAS'!E131</f>
        <v>20</v>
      </c>
      <c r="E127" s="2">
        <v>0</v>
      </c>
      <c r="F127" s="2">
        <v>0</v>
      </c>
      <c r="G127" s="3">
        <f t="shared" si="0"/>
        <v>135.072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222363.72</v>
      </c>
      <c r="D130" s="2">
        <f>'PR-RAS'!E134</f>
        <v>415910.5</v>
      </c>
      <c r="E130" s="2">
        <v>0</v>
      </c>
      <c r="F130" s="2">
        <v>0</v>
      </c>
      <c r="G130" s="3">
        <f t="shared" si="0"/>
        <v>135989.82887999999</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222363.72</v>
      </c>
      <c r="D131" s="2">
        <f>'PR-RAS'!E135</f>
        <v>415910.5</v>
      </c>
      <c r="E131" s="2">
        <v>0</v>
      </c>
      <c r="F131" s="2">
        <v>0</v>
      </c>
      <c r="G131" s="3">
        <f t="shared" si="0"/>
        <v>137044.01360000001</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221368.3</v>
      </c>
      <c r="D132" s="2">
        <f>'PR-RAS'!E136</f>
        <v>414910.5</v>
      </c>
      <c r="E132" s="2">
        <v>0</v>
      </c>
      <c r="F132" s="2">
        <v>0</v>
      </c>
      <c r="G132" s="3">
        <f t="shared" si="0"/>
        <v>137705.79830000002</v>
      </c>
      <c r="H132" s="3">
        <f t="shared" si="1"/>
        <v>0.79999999998835847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995.42</v>
      </c>
      <c r="D133" s="2">
        <f>'PR-RAS'!E137</f>
        <v>1000</v>
      </c>
      <c r="E133" s="2">
        <v>0</v>
      </c>
      <c r="F133" s="2">
        <v>0</v>
      </c>
      <c r="G133" s="3">
        <f t="shared" si="0"/>
        <v>395.39544000000001</v>
      </c>
      <c r="H133" s="3">
        <f t="shared" si="1"/>
        <v>0.41999999999995907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2774772.34</v>
      </c>
      <c r="D148" s="2">
        <f>'PR-RAS'!E152</f>
        <v>3214144.350000001</v>
      </c>
      <c r="E148" s="2">
        <v>0</v>
      </c>
      <c r="F148" s="2">
        <v>0</v>
      </c>
      <c r="G148" s="3">
        <f t="shared" si="0"/>
        <v>1352849.9728800002</v>
      </c>
      <c r="H148" s="3">
        <f t="shared" si="1"/>
        <v>0.69000000087544322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2329551.46</v>
      </c>
      <c r="D149" s="2">
        <f>'PR-RAS'!E153</f>
        <v>2754268.9600000004</v>
      </c>
      <c r="E149" s="2">
        <v>0</v>
      </c>
      <c r="F149" s="2">
        <v>0</v>
      </c>
      <c r="G149" s="3">
        <f t="shared" si="0"/>
        <v>1160037.2282400001</v>
      </c>
      <c r="H149" s="3">
        <f t="shared" si="1"/>
        <v>0.49999999953433871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1924626.46</v>
      </c>
      <c r="D150" s="2">
        <f>'PR-RAS'!E154</f>
        <v>2284259.58</v>
      </c>
      <c r="E150" s="2">
        <v>0</v>
      </c>
      <c r="F150" s="2">
        <v>0</v>
      </c>
      <c r="G150" s="3">
        <f t="shared" si="0"/>
        <v>967478.69738000003</v>
      </c>
      <c r="H150" s="3">
        <f t="shared" si="1"/>
        <v>0.87999999988824129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1924626.46</v>
      </c>
      <c r="D151" s="2">
        <f>'PR-RAS'!E155</f>
        <v>2284259.58</v>
      </c>
      <c r="E151" s="2">
        <v>0</v>
      </c>
      <c r="F151" s="2">
        <v>0</v>
      </c>
      <c r="G151" s="3">
        <f t="shared" si="0"/>
        <v>973971.84299999999</v>
      </c>
      <c r="H151" s="3">
        <f t="shared" si="1"/>
        <v>0.87999999988824129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88751.99</v>
      </c>
      <c r="D155" s="2">
        <f>'PR-RAS'!E159</f>
        <v>94021.74</v>
      </c>
      <c r="E155" s="2">
        <v>0</v>
      </c>
      <c r="F155" s="2">
        <v>0</v>
      </c>
      <c r="G155" s="3">
        <f t="shared" si="0"/>
        <v>42626.502380000005</v>
      </c>
      <c r="H155" s="3">
        <f t="shared" si="1"/>
        <v>0.26999999998952262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316173.01</v>
      </c>
      <c r="D156" s="2">
        <f>'PR-RAS'!E160</f>
        <v>375987.64</v>
      </c>
      <c r="E156" s="2">
        <v>0</v>
      </c>
      <c r="F156" s="2">
        <v>0</v>
      </c>
      <c r="G156" s="3">
        <f t="shared" si="0"/>
        <v>165562.98495000001</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316173.01</v>
      </c>
      <c r="D158" s="2">
        <f>'PR-RAS'!E162</f>
        <v>375987.64</v>
      </c>
      <c r="E158" s="2">
        <v>0</v>
      </c>
      <c r="F158" s="2">
        <v>0</v>
      </c>
      <c r="G158" s="3">
        <f t="shared" si="0"/>
        <v>167699.28153000001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413900.75</v>
      </c>
      <c r="D160" s="2">
        <f>'PR-RAS'!E164</f>
        <v>429938.30000000005</v>
      </c>
      <c r="E160" s="2">
        <v>0</v>
      </c>
      <c r="F160" s="2">
        <v>0</v>
      </c>
      <c r="G160" s="3">
        <f t="shared" si="0"/>
        <v>202530.59865000003</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58320.95</v>
      </c>
      <c r="D161" s="2">
        <f>'PR-RAS'!E165</f>
        <v>60930.26</v>
      </c>
      <c r="E161" s="2">
        <v>0</v>
      </c>
      <c r="F161" s="2">
        <v>0</v>
      </c>
      <c r="G161" s="3">
        <f t="shared" si="0"/>
        <v>28829.035200000002</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12294.57</v>
      </c>
      <c r="D162" s="2">
        <f>'PR-RAS'!E166</f>
        <v>10811.5</v>
      </c>
      <c r="E162" s="2">
        <v>0</v>
      </c>
      <c r="F162" s="2">
        <v>0</v>
      </c>
      <c r="G162" s="3">
        <f t="shared" si="0"/>
        <v>5460.7287699999997</v>
      </c>
      <c r="H162" s="3">
        <f t="shared" si="1"/>
        <v>0.93000000000029104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43834.25</v>
      </c>
      <c r="D163" s="2">
        <f>'PR-RAS'!E167</f>
        <v>48434.44</v>
      </c>
      <c r="E163" s="2">
        <v>0</v>
      </c>
      <c r="F163" s="2">
        <v>0</v>
      </c>
      <c r="G163" s="3">
        <f t="shared" si="0"/>
        <v>22793.907060000001</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2192.13</v>
      </c>
      <c r="D164" s="2">
        <f>'PR-RAS'!E168</f>
        <v>1684.32</v>
      </c>
      <c r="E164" s="2">
        <v>0</v>
      </c>
      <c r="F164" s="2">
        <v>0</v>
      </c>
      <c r="G164" s="3">
        <f t="shared" si="0"/>
        <v>906.40551000000005</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204633.69000000003</v>
      </c>
      <c r="D166" s="2">
        <f>'PR-RAS'!E170</f>
        <v>192924.87000000002</v>
      </c>
      <c r="E166" s="2">
        <v>0</v>
      </c>
      <c r="F166" s="2">
        <v>0</v>
      </c>
      <c r="G166" s="3">
        <f t="shared" si="0"/>
        <v>97429.765950000015</v>
      </c>
      <c r="H166" s="3">
        <f t="shared" si="1"/>
        <v>0.43999999994412065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11995.29</v>
      </c>
      <c r="D167" s="2">
        <f>'PR-RAS'!E171</f>
        <v>18111.810000000001</v>
      </c>
      <c r="E167" s="2">
        <v>0</v>
      </c>
      <c r="F167" s="2">
        <v>0</v>
      </c>
      <c r="G167" s="3">
        <f t="shared" si="0"/>
        <v>8004.3390600000012</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153967.94</v>
      </c>
      <c r="D168" s="2">
        <f>'PR-RAS'!E172</f>
        <v>129858.75</v>
      </c>
      <c r="E168" s="2">
        <v>0</v>
      </c>
      <c r="F168" s="2">
        <v>0</v>
      </c>
      <c r="G168" s="3">
        <f t="shared" si="0"/>
        <v>69085.46848000001</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33795.53</v>
      </c>
      <c r="D169" s="2">
        <f>'PR-RAS'!E173</f>
        <v>36225.79</v>
      </c>
      <c r="E169" s="2">
        <v>0</v>
      </c>
      <c r="F169" s="2">
        <v>0</v>
      </c>
      <c r="G169" s="3">
        <f t="shared" si="0"/>
        <v>17849.514480000002</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3202.32</v>
      </c>
      <c r="D170" s="2">
        <f>'PR-RAS'!E174</f>
        <v>6144.38</v>
      </c>
      <c r="E170" s="2">
        <v>0</v>
      </c>
      <c r="F170" s="2">
        <v>0</v>
      </c>
      <c r="G170" s="3">
        <f t="shared" si="0"/>
        <v>2617.9925200000002</v>
      </c>
      <c r="H170" s="3">
        <f t="shared" si="1"/>
        <v>0.70000000000027285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1549.63</v>
      </c>
      <c r="D171" s="2">
        <f>'PR-RAS'!E175</f>
        <v>1672.39</v>
      </c>
      <c r="E171" s="2">
        <v>0</v>
      </c>
      <c r="F171" s="2">
        <v>0</v>
      </c>
      <c r="G171" s="3">
        <f t="shared" si="0"/>
        <v>832.04970000000003</v>
      </c>
      <c r="H171" s="3">
        <f t="shared" si="1"/>
        <v>0.75999999999999091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122.98</v>
      </c>
      <c r="D173" s="2">
        <f>'PR-RAS'!E177</f>
        <v>911.75</v>
      </c>
      <c r="E173" s="2">
        <v>0</v>
      </c>
      <c r="F173" s="2">
        <v>0</v>
      </c>
      <c r="G173" s="3">
        <f t="shared" si="0"/>
        <v>334.79455999999999</v>
      </c>
      <c r="H173" s="3">
        <f t="shared" si="1"/>
        <v>0.26999999999999602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137939.96999999997</v>
      </c>
      <c r="D174" s="2">
        <f>'PR-RAS'!E178</f>
        <v>154241.32999999999</v>
      </c>
      <c r="E174" s="2">
        <v>0</v>
      </c>
      <c r="F174" s="2">
        <v>0</v>
      </c>
      <c r="G174" s="3">
        <f t="shared" si="0"/>
        <v>77231.114989999987</v>
      </c>
      <c r="H174" s="3">
        <f t="shared" si="1"/>
        <v>0.36000000001513399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111145.02</v>
      </c>
      <c r="D175" s="2">
        <f>'PR-RAS'!E179</f>
        <v>125361.84</v>
      </c>
      <c r="E175" s="2">
        <v>0</v>
      </c>
      <c r="F175" s="2">
        <v>0</v>
      </c>
      <c r="G175" s="3">
        <f t="shared" si="0"/>
        <v>62965.1538</v>
      </c>
      <c r="H175" s="3">
        <f t="shared" si="1"/>
        <v>0.180000000007567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9050.01</v>
      </c>
      <c r="D176" s="2">
        <f>'PR-RAS'!E180</f>
        <v>10169.450000000001</v>
      </c>
      <c r="E176" s="2">
        <v>0</v>
      </c>
      <c r="F176" s="2">
        <v>0</v>
      </c>
      <c r="G176" s="3">
        <f t="shared" si="0"/>
        <v>5143.0592500000002</v>
      </c>
      <c r="H176" s="3">
        <f t="shared" si="1"/>
        <v>0.46000000000094587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5707.04</v>
      </c>
      <c r="D178" s="2">
        <f>'PR-RAS'!E182</f>
        <v>5728.82</v>
      </c>
      <c r="E178" s="2">
        <v>0</v>
      </c>
      <c r="F178" s="2">
        <v>0</v>
      </c>
      <c r="G178" s="3">
        <f t="shared" si="0"/>
        <v>3038.1483599999997</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380.4</v>
      </c>
      <c r="D179" s="2">
        <f>'PR-RAS'!E183</f>
        <v>530.4</v>
      </c>
      <c r="E179" s="2">
        <v>0</v>
      </c>
      <c r="F179" s="2">
        <v>0</v>
      </c>
      <c r="G179" s="3">
        <f t="shared" si="0"/>
        <v>256.53359999999998</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6180.66</v>
      </c>
      <c r="D180" s="2">
        <f>'PR-RAS'!E184</f>
        <v>6111.9</v>
      </c>
      <c r="E180" s="2">
        <v>0</v>
      </c>
      <c r="F180" s="2">
        <v>0</v>
      </c>
      <c r="G180" s="3">
        <f t="shared" si="0"/>
        <v>3294.3983399999997</v>
      </c>
      <c r="H180" s="3">
        <f t="shared" si="1"/>
        <v>0.44000000000050932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2151.83</v>
      </c>
      <c r="D181" s="2">
        <f>'PR-RAS'!E185</f>
        <v>2750.8</v>
      </c>
      <c r="E181" s="2">
        <v>0</v>
      </c>
      <c r="F181" s="2">
        <v>0</v>
      </c>
      <c r="G181" s="3">
        <f t="shared" si="0"/>
        <v>1377.6174000000001</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2049.73</v>
      </c>
      <c r="D182" s="2">
        <f>'PR-RAS'!E186</f>
        <v>2173.2199999999998</v>
      </c>
      <c r="E182" s="2">
        <v>0</v>
      </c>
      <c r="F182" s="2">
        <v>0</v>
      </c>
      <c r="G182" s="3">
        <f t="shared" si="0"/>
        <v>1157.70677</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1275.28</v>
      </c>
      <c r="D183" s="2">
        <f>'PR-RAS'!E187</f>
        <v>1414.9</v>
      </c>
      <c r="E183" s="2">
        <v>0</v>
      </c>
      <c r="F183" s="2">
        <v>0</v>
      </c>
      <c r="G183" s="3">
        <f t="shared" si="0"/>
        <v>747.12455999999997</v>
      </c>
      <c r="H183" s="3">
        <f t="shared" si="1"/>
        <v>0.37999999999988177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13006.14</v>
      </c>
      <c r="D190" s="2">
        <f>'PR-RAS'!E194</f>
        <v>21841.84</v>
      </c>
      <c r="E190" s="2">
        <v>0</v>
      </c>
      <c r="F190" s="2">
        <v>0</v>
      </c>
      <c r="G190" s="3">
        <f t="shared" si="0"/>
        <v>10714.375980000001</v>
      </c>
      <c r="H190" s="3">
        <f t="shared" si="1"/>
        <v>0.2999999999992724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318.02</v>
      </c>
      <c r="D192" s="2">
        <f>'PR-RAS'!E196</f>
        <v>329.03</v>
      </c>
      <c r="E192" s="2">
        <v>0</v>
      </c>
      <c r="F192" s="2">
        <v>0</v>
      </c>
      <c r="G192" s="3">
        <f t="shared" si="0"/>
        <v>186.43127999999999</v>
      </c>
      <c r="H192" s="3">
        <f t="shared" si="1"/>
        <v>4.9999999999954525E-2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20.7</v>
      </c>
      <c r="D193" s="2">
        <f>'PR-RAS'!E197</f>
        <v>2262</v>
      </c>
      <c r="E193" s="2">
        <v>0</v>
      </c>
      <c r="F193" s="2">
        <v>0</v>
      </c>
      <c r="G193" s="3">
        <f t="shared" si="0"/>
        <v>872.58240000000001</v>
      </c>
      <c r="H193" s="3">
        <f t="shared" si="1"/>
        <v>0.30000000000000071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228.09</v>
      </c>
      <c r="D194" s="2">
        <f>'PR-RAS'!E198</f>
        <v>240</v>
      </c>
      <c r="E194" s="2">
        <v>0</v>
      </c>
      <c r="F194" s="2">
        <v>0</v>
      </c>
      <c r="G194" s="3">
        <f t="shared" si="0"/>
        <v>136.66137000000001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5877.74</v>
      </c>
      <c r="D195" s="2">
        <f>'PR-RAS'!E199</f>
        <v>7615.94</v>
      </c>
      <c r="E195" s="2">
        <v>0</v>
      </c>
      <c r="F195" s="2">
        <v>0</v>
      </c>
      <c r="G195" s="3">
        <f t="shared" si="0"/>
        <v>4095.2662799999998</v>
      </c>
      <c r="H195" s="3">
        <f t="shared" si="1"/>
        <v>0.32000000000061846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6561.59</v>
      </c>
      <c r="D197" s="2">
        <f>'PR-RAS'!E201</f>
        <v>11394.87</v>
      </c>
      <c r="E197" s="2">
        <v>0</v>
      </c>
      <c r="F197" s="2">
        <v>0</v>
      </c>
      <c r="G197" s="3">
        <f t="shared" si="0"/>
        <v>5752.8606800000007</v>
      </c>
      <c r="H197" s="3">
        <f t="shared" si="1"/>
        <v>0.53999999999905413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1133.55</v>
      </c>
      <c r="D198" s="2">
        <f>'PR-RAS'!E202</f>
        <v>1536.74</v>
      </c>
      <c r="E198" s="2">
        <v>0</v>
      </c>
      <c r="F198" s="2">
        <v>0</v>
      </c>
      <c r="G198" s="3">
        <f t="shared" si="0"/>
        <v>828.78490999999997</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1133.55</v>
      </c>
      <c r="D212" s="2">
        <f>'PR-RAS'!E216</f>
        <v>1536.74</v>
      </c>
      <c r="E212" s="2">
        <v>0</v>
      </c>
      <c r="F212" s="2">
        <v>0</v>
      </c>
      <c r="G212" s="3">
        <f t="shared" si="0"/>
        <v>887.68332999999996</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879.69</v>
      </c>
      <c r="D213" s="2">
        <f>'PR-RAS'!E217</f>
        <v>1287.18</v>
      </c>
      <c r="E213" s="2">
        <v>0</v>
      </c>
      <c r="F213" s="2">
        <v>0</v>
      </c>
      <c r="G213" s="3">
        <f t="shared" si="0"/>
        <v>732.2586</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5.01</v>
      </c>
      <c r="D215" s="2">
        <f>'PR-RAS'!E219</f>
        <v>0.71</v>
      </c>
      <c r="E215" s="2">
        <v>0</v>
      </c>
      <c r="F215" s="2">
        <v>0</v>
      </c>
      <c r="G215" s="3">
        <f t="shared" si="0"/>
        <v>1.37602</v>
      </c>
      <c r="H215" s="3">
        <f t="shared" si="1"/>
        <v>0.29999999999999982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248.85</v>
      </c>
      <c r="D216" s="2">
        <f>'PR-RAS'!E220</f>
        <v>248.85</v>
      </c>
      <c r="E216" s="2">
        <v>0</v>
      </c>
      <c r="F216" s="2">
        <v>0</v>
      </c>
      <c r="G216" s="3">
        <f t="shared" si="0"/>
        <v>160.50824999999998</v>
      </c>
      <c r="H216" s="3">
        <f t="shared" si="1"/>
        <v>0.30000000000001137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28880.93</v>
      </c>
      <c r="D258" s="2">
        <f>'PR-RAS'!E262</f>
        <v>27232.83</v>
      </c>
      <c r="E258" s="2">
        <v>0</v>
      </c>
      <c r="F258" s="2">
        <v>0</v>
      </c>
      <c r="G258" s="3">
        <f t="shared" si="0"/>
        <v>21420.073629999999</v>
      </c>
      <c r="H258" s="3">
        <f t="shared" si="1"/>
        <v>0.23999999999796273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28880.93</v>
      </c>
      <c r="D265" s="2">
        <f>'PR-RAS'!E269</f>
        <v>27232.83</v>
      </c>
      <c r="E265" s="2">
        <v>0</v>
      </c>
      <c r="F265" s="2">
        <v>0</v>
      </c>
      <c r="G265" s="3">
        <f t="shared" si="0"/>
        <v>22003.499759999999</v>
      </c>
      <c r="H265" s="3">
        <f t="shared" si="1"/>
        <v>0.23999999999796273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28880.93</v>
      </c>
      <c r="D267" s="2">
        <f>'PR-RAS'!E271</f>
        <v>27232.83</v>
      </c>
      <c r="E267" s="2">
        <v>0</v>
      </c>
      <c r="F267" s="2">
        <v>0</v>
      </c>
      <c r="G267" s="3">
        <f t="shared" si="0"/>
        <v>22170.192940000001</v>
      </c>
      <c r="H267" s="3">
        <f t="shared" si="1"/>
        <v>0.23999999999796273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1305.6500000000001</v>
      </c>
      <c r="D269" s="2">
        <f>'PR-RAS'!E273</f>
        <v>1167.52</v>
      </c>
      <c r="E269" s="2">
        <v>0</v>
      </c>
      <c r="F269" s="2">
        <v>0</v>
      </c>
      <c r="G269" s="3">
        <f t="shared" si="0"/>
        <v>975.70492000000013</v>
      </c>
      <c r="H269" s="3">
        <f t="shared" si="1"/>
        <v>0.82999999999992724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1305.6500000000001</v>
      </c>
      <c r="D270" s="2">
        <f>'PR-RAS'!E274</f>
        <v>1167.52</v>
      </c>
      <c r="E270" s="2">
        <v>0</v>
      </c>
      <c r="F270" s="2">
        <v>0</v>
      </c>
      <c r="G270" s="3">
        <f t="shared" si="0"/>
        <v>979.34561000000008</v>
      </c>
      <c r="H270" s="3">
        <f t="shared" si="1"/>
        <v>0.82999999999992724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1305.6500000000001</v>
      </c>
      <c r="D272" s="2">
        <f>'PR-RAS'!E276</f>
        <v>1167.52</v>
      </c>
      <c r="E272" s="2">
        <v>0</v>
      </c>
      <c r="F272" s="2">
        <v>0</v>
      </c>
      <c r="G272" s="3">
        <f t="shared" si="0"/>
        <v>986.62699000000009</v>
      </c>
      <c r="H272" s="3">
        <f t="shared" si="1"/>
        <v>0.82999999999992724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2774772.34</v>
      </c>
      <c r="D295" s="2">
        <f>'PR-RAS'!E299</f>
        <v>3214144.350000001</v>
      </c>
      <c r="E295" s="2">
        <v>0</v>
      </c>
      <c r="F295" s="2">
        <v>0</v>
      </c>
      <c r="G295" s="3">
        <f t="shared" si="12"/>
        <v>2705699.9457600005</v>
      </c>
      <c r="H295" s="3">
        <f t="shared" si="13"/>
        <v>0.69000000087544322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1689.0799999996088</v>
      </c>
      <c r="D297" s="2">
        <f>'PR-RAS'!E301</f>
        <v>200479.44000000088</v>
      </c>
      <c r="E297" s="2">
        <v>0</v>
      </c>
      <c r="F297" s="2">
        <v>0</v>
      </c>
      <c r="G297" s="3">
        <f t="shared" si="12"/>
        <v>119183.79616000039</v>
      </c>
      <c r="H297" s="3">
        <f t="shared" si="13"/>
        <v>0.52000000048428774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5166.0600000000004</v>
      </c>
      <c r="D298" s="2">
        <f>'PR-RAS'!E302</f>
        <v>0</v>
      </c>
      <c r="E298" s="2">
        <v>0</v>
      </c>
      <c r="F298" s="2">
        <v>0</v>
      </c>
      <c r="G298" s="3">
        <f t="shared" si="12"/>
        <v>1534.3198199999999</v>
      </c>
      <c r="H298" s="3">
        <f t="shared" si="13"/>
        <v>6.0000000000400178E-2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6609.7</v>
      </c>
      <c r="E299" s="2">
        <v>0</v>
      </c>
      <c r="F299" s="2">
        <v>0</v>
      </c>
      <c r="G299" s="3">
        <f t="shared" si="12"/>
        <v>3939.3811999999998</v>
      </c>
      <c r="H299" s="3">
        <f t="shared" si="13"/>
        <v>0.3000000000001819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12430.68</v>
      </c>
      <c r="D300" s="2">
        <f>'PR-RAS'!E304</f>
        <v>237383.82</v>
      </c>
      <c r="E300" s="2">
        <v>0</v>
      </c>
      <c r="F300" s="2">
        <v>0</v>
      </c>
      <c r="G300" s="3">
        <f t="shared" si="12"/>
        <v>145672.29767999999</v>
      </c>
      <c r="H300" s="3">
        <f t="shared" si="13"/>
        <v>0.49999999999272404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11822.68</v>
      </c>
      <c r="D301" s="2">
        <f>'PR-RAS'!E305</f>
        <v>32090.44</v>
      </c>
      <c r="E301" s="2">
        <v>0</v>
      </c>
      <c r="F301" s="2">
        <v>0</v>
      </c>
      <c r="G301" s="3">
        <f t="shared" si="12"/>
        <v>22801.067999999999</v>
      </c>
      <c r="H301" s="3">
        <f t="shared" si="13"/>
        <v>0.75999999999839929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10086.68</v>
      </c>
      <c r="D355" s="2">
        <f>'PR-RAS'!E360</f>
        <v>12700.82</v>
      </c>
      <c r="E355" s="2">
        <v>0</v>
      </c>
      <c r="F355" s="2">
        <v>0</v>
      </c>
      <c r="G355" s="3">
        <f t="shared" si="12"/>
        <v>12562.86528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10086.68</v>
      </c>
      <c r="D368" s="2">
        <f>'PR-RAS'!E373</f>
        <v>12700.82</v>
      </c>
      <c r="E368" s="2">
        <v>0</v>
      </c>
      <c r="F368" s="2">
        <v>0</v>
      </c>
      <c r="G368" s="3">
        <f t="shared" si="12"/>
        <v>13024.21344</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1294.5</v>
      </c>
      <c r="D374" s="2">
        <f>'PR-RAS'!E379</f>
        <v>6350.37</v>
      </c>
      <c r="E374" s="2">
        <v>0</v>
      </c>
      <c r="F374" s="2">
        <v>0</v>
      </c>
      <c r="G374" s="3">
        <f t="shared" si="12"/>
        <v>5220.2245199999998</v>
      </c>
      <c r="H374" s="3">
        <f t="shared" si="13"/>
        <v>0.86999999999989086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1294.5</v>
      </c>
      <c r="D375" s="2">
        <f>'PR-RAS'!E380</f>
        <v>1992.08</v>
      </c>
      <c r="E375" s="2">
        <v>0</v>
      </c>
      <c r="F375" s="2">
        <v>0</v>
      </c>
      <c r="G375" s="3">
        <f t="shared" si="12"/>
        <v>1974.21884</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711.5</v>
      </c>
      <c r="E377" s="2">
        <v>0</v>
      </c>
      <c r="F377" s="2">
        <v>0</v>
      </c>
      <c r="G377" s="3">
        <f t="shared" si="12"/>
        <v>535.048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3646.79</v>
      </c>
      <c r="E381" s="2">
        <v>0</v>
      </c>
      <c r="F381" s="2">
        <v>0</v>
      </c>
      <c r="G381" s="3">
        <f t="shared" si="12"/>
        <v>2771.5603999999998</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8792.18</v>
      </c>
      <c r="D388" s="2">
        <f>'PR-RAS'!E393</f>
        <v>6350.45</v>
      </c>
      <c r="E388" s="2">
        <v>0</v>
      </c>
      <c r="F388" s="2">
        <v>0</v>
      </c>
      <c r="G388" s="3">
        <f t="shared" si="12"/>
        <v>8317.8219600000011</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8792.18</v>
      </c>
      <c r="D389" s="2">
        <f>'PR-RAS'!E394</f>
        <v>6350.45</v>
      </c>
      <c r="E389" s="2">
        <v>0</v>
      </c>
      <c r="F389" s="2">
        <v>0</v>
      </c>
      <c r="G389" s="3">
        <f t="shared" si="12"/>
        <v>8339.3150400000013</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10086.68</v>
      </c>
      <c r="D413" s="2">
        <f>'PR-RAS'!E418</f>
        <v>12700.82</v>
      </c>
      <c r="E413" s="2">
        <v>0</v>
      </c>
      <c r="F413" s="2">
        <v>0</v>
      </c>
      <c r="G413" s="3">
        <f t="shared" si="12"/>
        <v>14621.187839999999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2773083.2600000002</v>
      </c>
      <c r="D417" s="2">
        <f>'PR-RAS'!E422</f>
        <v>3013664.91</v>
      </c>
      <c r="E417" s="2">
        <v>0</v>
      </c>
      <c r="F417" s="2">
        <v>0</v>
      </c>
      <c r="G417" s="3">
        <f t="shared" si="12"/>
        <v>3660971.8412799998</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2784859.02</v>
      </c>
      <c r="D418" s="2">
        <f>'PR-RAS'!E423</f>
        <v>3226845.1700000009</v>
      </c>
      <c r="E418" s="2">
        <v>0</v>
      </c>
      <c r="F418" s="2">
        <v>0</v>
      </c>
      <c r="G418" s="3">
        <f t="shared" si="12"/>
        <v>3852475.0831200005</v>
      </c>
      <c r="H418" s="3">
        <f t="shared" si="13"/>
        <v>0.19000000087544322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11775.759999999776</v>
      </c>
      <c r="D420" s="2">
        <f>'PR-RAS'!E425</f>
        <v>213180.26000000071</v>
      </c>
      <c r="E420" s="2">
        <v>0</v>
      </c>
      <c r="F420" s="2">
        <v>0</v>
      </c>
      <c r="G420" s="3">
        <f t="shared" si="12"/>
        <v>183579.10132000048</v>
      </c>
      <c r="H420" s="3">
        <f t="shared" si="13"/>
        <v>0.50000000093132257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5166.0600000000004</v>
      </c>
      <c r="D421" s="2">
        <f>'PR-RAS'!E426</f>
        <v>0</v>
      </c>
      <c r="E421" s="2">
        <v>0</v>
      </c>
      <c r="F421" s="2">
        <v>0</v>
      </c>
      <c r="G421" s="3">
        <f t="shared" si="12"/>
        <v>2169.7452000000003</v>
      </c>
      <c r="H421" s="3">
        <f t="shared" si="13"/>
        <v>6.0000000000400178E-2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6609.7</v>
      </c>
      <c r="E422" s="2">
        <v>0</v>
      </c>
      <c r="F422" s="2">
        <v>0</v>
      </c>
      <c r="G422" s="3">
        <f t="shared" si="12"/>
        <v>5565.3674000000001</v>
      </c>
      <c r="H422" s="3">
        <f t="shared" si="13"/>
        <v>0.3000000000001819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12430.68</v>
      </c>
      <c r="D423" s="2">
        <f>'PR-RAS'!E428</f>
        <v>237383.82</v>
      </c>
      <c r="E423" s="2">
        <v>0</v>
      </c>
      <c r="F423" s="2">
        <v>0</v>
      </c>
      <c r="G423" s="3">
        <f t="shared" si="12"/>
        <v>205597.69104000001</v>
      </c>
      <c r="H423" s="3">
        <f t="shared" si="13"/>
        <v>0.49999999999272404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2773083.2600000002</v>
      </c>
      <c r="D637" s="2">
        <f>'PR-RAS'!E643</f>
        <v>3013664.91</v>
      </c>
      <c r="E637" s="2">
        <v>0</v>
      </c>
      <c r="F637" s="2">
        <v>0</v>
      </c>
      <c r="G637" s="3">
        <f t="shared" si="14"/>
        <v>5597062.7188800005</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2784859.02</v>
      </c>
      <c r="D638" s="2">
        <f>'PR-RAS'!E644</f>
        <v>3226845.1700000009</v>
      </c>
      <c r="E638" s="2">
        <v>0</v>
      </c>
      <c r="F638" s="2">
        <v>0</v>
      </c>
      <c r="G638" s="3">
        <f t="shared" si="14"/>
        <v>5884955.9423200013</v>
      </c>
      <c r="H638" s="3">
        <f t="shared" si="15"/>
        <v>0.19000000087544322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11775.759999999776</v>
      </c>
      <c r="D640" s="2">
        <f>'PR-RAS'!E646</f>
        <v>213180.26000000071</v>
      </c>
      <c r="E640" s="2">
        <v>0</v>
      </c>
      <c r="F640" s="2">
        <v>0</v>
      </c>
      <c r="G640" s="3">
        <f t="shared" si="14"/>
        <v>279969.08292000077</v>
      </c>
      <c r="H640" s="3">
        <f t="shared" si="15"/>
        <v>0.50000000093132257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5166.0600000000004</v>
      </c>
      <c r="D641" s="2">
        <f>'PR-RAS'!E647</f>
        <v>0</v>
      </c>
      <c r="E641" s="2">
        <v>0</v>
      </c>
      <c r="F641" s="2">
        <v>0</v>
      </c>
      <c r="G641" s="3">
        <f t="shared" si="14"/>
        <v>3306.2784000000001</v>
      </c>
      <c r="H641" s="3">
        <f t="shared" si="15"/>
        <v>6.0000000000400178E-2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6609.7</v>
      </c>
      <c r="E642" s="2">
        <v>0</v>
      </c>
      <c r="F642" s="2">
        <v>0</v>
      </c>
      <c r="G642" s="3">
        <f t="shared" si="14"/>
        <v>8473.6353999999992</v>
      </c>
      <c r="H642" s="3">
        <f t="shared" si="15"/>
        <v>0.3000000000001819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6609.6999999997761</v>
      </c>
      <c r="D644" s="2">
        <f>'PR-RAS'!E650</f>
        <v>219789.96000000072</v>
      </c>
      <c r="E644" s="2">
        <v>0</v>
      </c>
      <c r="F644" s="2">
        <v>0</v>
      </c>
      <c r="G644" s="3">
        <f t="shared" si="14"/>
        <v>286899.92566000076</v>
      </c>
      <c r="H644" s="3">
        <f t="shared" si="15"/>
        <v>0.33999999950447091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190678.1</v>
      </c>
      <c r="D645" s="2">
        <f>'PR-RAS'!E651</f>
        <v>0</v>
      </c>
      <c r="E645" s="2">
        <v>0</v>
      </c>
      <c r="F645" s="2">
        <v>0</v>
      </c>
      <c r="G645" s="3">
        <f t="shared" si="14"/>
        <v>122796.6964</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17306.93</v>
      </c>
      <c r="D646" s="2">
        <f>'PR-RAS'!E653</f>
        <v>12859.21</v>
      </c>
      <c r="E646" s="2">
        <v>0</v>
      </c>
      <c r="F646" s="2">
        <v>0</v>
      </c>
      <c r="G646" s="3">
        <f t="shared" si="14"/>
        <v>27751.350750000001</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512848</v>
      </c>
      <c r="D647" s="2">
        <f>'PR-RAS'!E654</f>
        <v>601184.63</v>
      </c>
      <c r="E647" s="2">
        <v>0</v>
      </c>
      <c r="F647" s="2">
        <v>0</v>
      </c>
      <c r="G647" s="3">
        <f t="shared" si="14"/>
        <v>1108030.34996</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517295.72</v>
      </c>
      <c r="D648" s="2">
        <f>'PR-RAS'!E655</f>
        <v>599071.81999999995</v>
      </c>
      <c r="E648" s="2">
        <v>0</v>
      </c>
      <c r="F648" s="2">
        <v>0</v>
      </c>
      <c r="G648" s="3">
        <f t="shared" si="14"/>
        <v>1109889.2659199999</v>
      </c>
      <c r="H648" s="3">
        <f t="shared" si="15"/>
        <v>0.46000000007916242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12859.210000000079</v>
      </c>
      <c r="D649" s="2">
        <f>'PR-RAS'!E656</f>
        <v>14972.020000000019</v>
      </c>
      <c r="E649" s="2">
        <v>0</v>
      </c>
      <c r="F649" s="2">
        <v>0</v>
      </c>
      <c r="G649" s="3">
        <f t="shared" si="14"/>
        <v>27736.506000000078</v>
      </c>
      <c r="H649" s="3">
        <f t="shared" si="15"/>
        <v>0.23000000009778887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94</v>
      </c>
      <c r="D651" s="2">
        <f>'PR-RAS'!E658</f>
        <v>98</v>
      </c>
      <c r="E651" s="2">
        <v>0</v>
      </c>
      <c r="F651" s="2">
        <v>0</v>
      </c>
      <c r="G651" s="3">
        <f t="shared" si="14"/>
        <v>188.5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91</v>
      </c>
      <c r="E653" s="2">
        <v>0</v>
      </c>
      <c r="F653" s="2">
        <v>0</v>
      </c>
      <c r="G653" s="3">
        <f t="shared" si="14"/>
        <v>174.73600000000002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2429760.5</v>
      </c>
      <c r="D676" s="2">
        <f>'PR-RAS'!E683</f>
        <v>2562684.67</v>
      </c>
      <c r="E676" s="2">
        <v>0</v>
      </c>
      <c r="F676" s="2">
        <v>0</v>
      </c>
      <c r="G676" s="3">
        <f t="shared" si="14"/>
        <v>5099712.642</v>
      </c>
      <c r="H676" s="3">
        <f t="shared" si="15"/>
        <v>0.83000000007450581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156</v>
      </c>
      <c r="D677" s="2">
        <f>'PR-RAS'!E684</f>
        <v>2811.29</v>
      </c>
      <c r="E677" s="2">
        <v>0</v>
      </c>
      <c r="F677" s="2">
        <v>0</v>
      </c>
      <c r="G677" s="3">
        <f t="shared" si="14"/>
        <v>3906.3200800000004</v>
      </c>
      <c r="H677" s="3">
        <f t="shared" si="15"/>
        <v>0.28999999999996362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6485.81</v>
      </c>
      <c r="D678" s="2">
        <f>'PR-RAS'!E685</f>
        <v>4041.12</v>
      </c>
      <c r="E678" s="2">
        <v>0</v>
      </c>
      <c r="F678" s="2">
        <v>0</v>
      </c>
      <c r="G678" s="3">
        <f t="shared" si="14"/>
        <v>9862.5698499999999</v>
      </c>
      <c r="H678" s="3">
        <f t="shared" si="15"/>
        <v>0.30999999999949068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96373.6</v>
      </c>
      <c r="D696" s="2">
        <f>'PR-RAS'!E703</f>
        <v>0</v>
      </c>
      <c r="E696" s="2">
        <v>0</v>
      </c>
      <c r="F696" s="2">
        <v>0</v>
      </c>
      <c r="G696" s="3">
        <f t="shared" si="14"/>
        <v>66979.652000000002</v>
      </c>
      <c r="H696" s="3">
        <f t="shared" si="15"/>
        <v>0.39999999999417923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10457.64</v>
      </c>
      <c r="D717" s="2">
        <f>'PR-RAS'!E724</f>
        <v>20872.330000000002</v>
      </c>
      <c r="E717" s="2">
        <v>0</v>
      </c>
      <c r="F717" s="2">
        <v>0</v>
      </c>
      <c r="G717" s="3">
        <f t="shared" si="14"/>
        <v>37376.846799999999</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170.01</v>
      </c>
      <c r="D719" s="2">
        <f>'PR-RAS'!E726</f>
        <v>0</v>
      </c>
      <c r="E719" s="2">
        <v>0</v>
      </c>
      <c r="F719" s="2">
        <v>0</v>
      </c>
      <c r="G719" s="3">
        <f t="shared" si="14"/>
        <v>122.06717999999999</v>
      </c>
      <c r="H719" s="3">
        <f t="shared" si="15"/>
        <v>9.9999999999909051E-3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6833.82</v>
      </c>
      <c r="D725" s="2">
        <f>'PR-RAS'!E732</f>
        <v>8660.98</v>
      </c>
      <c r="E725" s="2">
        <v>0</v>
      </c>
      <c r="F725" s="2">
        <v>0</v>
      </c>
      <c r="G725" s="3">
        <f t="shared" si="14"/>
        <v>17488.78472</v>
      </c>
      <c r="H725" s="3">
        <f t="shared" si="15"/>
        <v>0.2000000000007276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6180.16</v>
      </c>
      <c r="E726" s="2">
        <v>0</v>
      </c>
      <c r="F726" s="2">
        <v>0</v>
      </c>
      <c r="G726" s="3">
        <f t="shared" si="14"/>
        <v>11521.583999999999</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43834.25</v>
      </c>
      <c r="D727" s="2">
        <f>'PR-RAS'!E734</f>
        <v>48434.44</v>
      </c>
      <c r="E727" s="2">
        <v>0</v>
      </c>
      <c r="F727" s="2">
        <v>0</v>
      </c>
      <c r="G727" s="3">
        <f t="shared" si="14"/>
        <v>102150.47238000001</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5371.78</v>
      </c>
      <c r="D729" s="2">
        <f>'PR-RAS'!E736</f>
        <v>3421.4</v>
      </c>
      <c r="E729" s="2">
        <v>0</v>
      </c>
      <c r="F729" s="2">
        <v>0</v>
      </c>
      <c r="G729" s="3">
        <f t="shared" si="14"/>
        <v>8892.2142399999993</v>
      </c>
      <c r="H729" s="3">
        <f t="shared" si="15"/>
        <v>0.62000000000034561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96.23</v>
      </c>
      <c r="D731" s="2">
        <f>'PR-RAS'!E738</f>
        <v>393.3</v>
      </c>
      <c r="E731" s="2">
        <v>0</v>
      </c>
      <c r="F731" s="2">
        <v>0</v>
      </c>
      <c r="G731" s="3">
        <f t="shared" si="14"/>
        <v>644.46590000000003</v>
      </c>
      <c r="H731" s="3">
        <f t="shared" si="15"/>
        <v>0.53000000000001535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5628</v>
      </c>
      <c r="D737" s="2">
        <f>'PR-RAS'!E744</f>
        <v>7488.5</v>
      </c>
      <c r="E737" s="2">
        <v>0</v>
      </c>
      <c r="F737" s="2">
        <v>0</v>
      </c>
      <c r="G737" s="3">
        <f t="shared" si="28"/>
        <v>15165.279999999999</v>
      </c>
      <c r="H737" s="3">
        <f t="shared" si="29"/>
        <v>0.5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28880.93</v>
      </c>
      <c r="D848" s="2">
        <f>'PR-RAS'!E855</f>
        <v>27232.83</v>
      </c>
      <c r="E848" s="2">
        <v>0</v>
      </c>
      <c r="F848" s="2">
        <v>0</v>
      </c>
      <c r="G848" s="3">
        <f t="shared" si="34"/>
        <v>70594.561730000001</v>
      </c>
      <c r="H848" s="3">
        <f t="shared" si="35"/>
        <v>0.23999999999796273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1441865</v>
      </c>
      <c r="D1011" s="7">
        <f>BILANCA!E6</f>
        <v>1530906.46</v>
      </c>
      <c r="E1011" s="7">
        <v>0</v>
      </c>
      <c r="F1011" s="7">
        <v>0</v>
      </c>
      <c r="G1011" s="8">
        <f t="shared" ref="G1011:G1306" si="38">B1011/1000*C1011+B1011/500*D1011</f>
        <v>4503.6779200000001</v>
      </c>
      <c r="H1011" s="8">
        <f t="shared" si="35"/>
        <v>0.4599999999627471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1223145.27</v>
      </c>
      <c r="D1012" s="2">
        <f>BILANCA!E7</f>
        <v>1275296.47</v>
      </c>
      <c r="E1012" s="2">
        <v>0</v>
      </c>
      <c r="F1012" s="2">
        <v>0</v>
      </c>
      <c r="G1012" s="3">
        <f t="shared" si="38"/>
        <v>7547.47642</v>
      </c>
      <c r="H1012" s="3">
        <f t="shared" si="35"/>
        <v>0.73999999999068677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1327.23</v>
      </c>
      <c r="D1013" s="2">
        <f>BILANCA!E8</f>
        <v>1327.23</v>
      </c>
      <c r="E1013" s="2">
        <v>0</v>
      </c>
      <c r="F1013" s="2">
        <v>0</v>
      </c>
      <c r="G1013" s="3">
        <f t="shared" si="38"/>
        <v>11.945069999999999</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1327.23</v>
      </c>
      <c r="D1014" s="2">
        <f>BILANCA!E9</f>
        <v>1327.23</v>
      </c>
      <c r="E1014" s="2">
        <v>0</v>
      </c>
      <c r="F1014" s="2">
        <v>0</v>
      </c>
      <c r="G1014" s="3">
        <f t="shared" si="38"/>
        <v>15.926760000000002</v>
      </c>
      <c r="H1014" s="3">
        <f t="shared" si="35"/>
        <v>0.46000000000003638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1221818.04</v>
      </c>
      <c r="D1017" s="2">
        <f>BILANCA!E12</f>
        <v>1273969.24</v>
      </c>
      <c r="E1017" s="2">
        <v>0</v>
      </c>
      <c r="F1017" s="2">
        <v>0</v>
      </c>
      <c r="G1017" s="3">
        <f t="shared" si="38"/>
        <v>26388.295640000004</v>
      </c>
      <c r="H1017" s="3">
        <f t="shared" si="35"/>
        <v>0.28000000002793968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1116394.48</v>
      </c>
      <c r="D1018" s="2">
        <f>BILANCA!E13</f>
        <v>1193155.73</v>
      </c>
      <c r="E1018" s="2">
        <v>0</v>
      </c>
      <c r="F1018" s="2">
        <v>0</v>
      </c>
      <c r="G1018" s="3">
        <f t="shared" si="38"/>
        <v>28021.647519999999</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2025546.52</v>
      </c>
      <c r="D1020" s="2">
        <f>BILANCA!E15</f>
        <v>2127275.81</v>
      </c>
      <c r="E1020" s="2">
        <v>0</v>
      </c>
      <c r="F1020" s="2">
        <v>0</v>
      </c>
      <c r="G1020" s="3">
        <f t="shared" si="38"/>
        <v>62800.981400000004</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909152.04</v>
      </c>
      <c r="D1023" s="2">
        <f>BILANCA!E18</f>
        <v>934120.08</v>
      </c>
      <c r="E1023" s="2">
        <v>0</v>
      </c>
      <c r="F1023" s="2">
        <v>0</v>
      </c>
      <c r="G1023" s="3">
        <f t="shared" si="38"/>
        <v>36106.098599999998</v>
      </c>
      <c r="H1023" s="3">
        <f t="shared" si="35"/>
        <v>0.11999999999534339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105250.71000000002</v>
      </c>
      <c r="D1024" s="2">
        <f>BILANCA!E19</f>
        <v>80813.5</v>
      </c>
      <c r="E1024" s="2">
        <v>0</v>
      </c>
      <c r="F1024" s="2">
        <v>0</v>
      </c>
      <c r="G1024" s="3">
        <f t="shared" si="38"/>
        <v>3736.2879400000006</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381263.15</v>
      </c>
      <c r="D1025" s="2">
        <f>BILANCA!E20</f>
        <v>364842.36</v>
      </c>
      <c r="E1025" s="2">
        <v>0</v>
      </c>
      <c r="F1025" s="2">
        <v>0</v>
      </c>
      <c r="G1025" s="3">
        <f t="shared" si="38"/>
        <v>16664.218049999999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3892.6</v>
      </c>
      <c r="D1026" s="2">
        <f>BILANCA!E21</f>
        <v>3892.6</v>
      </c>
      <c r="E1026" s="2">
        <v>0</v>
      </c>
      <c r="F1026" s="2">
        <v>0</v>
      </c>
      <c r="G1026" s="3">
        <f t="shared" si="38"/>
        <v>186.84479999999999</v>
      </c>
      <c r="H1026" s="3">
        <f t="shared" si="35"/>
        <v>0.8000000000001819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15035.77</v>
      </c>
      <c r="D1027" s="2">
        <f>BILANCA!E22</f>
        <v>15747.27</v>
      </c>
      <c r="E1027" s="2">
        <v>0</v>
      </c>
      <c r="F1027" s="2">
        <v>0</v>
      </c>
      <c r="G1027" s="3">
        <f t="shared" si="38"/>
        <v>791.0152700000001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1994.58</v>
      </c>
      <c r="D1030" s="2">
        <f>BILANCA!E25</f>
        <v>1994.58</v>
      </c>
      <c r="E1030" s="2">
        <v>0</v>
      </c>
      <c r="F1030" s="2">
        <v>0</v>
      </c>
      <c r="G1030" s="3">
        <f t="shared" si="38"/>
        <v>119.67479999999999</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99897.65</v>
      </c>
      <c r="D1031" s="2">
        <f>BILANCA!E26</f>
        <v>107864.73</v>
      </c>
      <c r="E1031" s="2">
        <v>0</v>
      </c>
      <c r="F1031" s="2">
        <v>0</v>
      </c>
      <c r="G1031" s="3">
        <f t="shared" si="38"/>
        <v>6628.1693099999993</v>
      </c>
      <c r="H1031" s="3">
        <f t="shared" si="35"/>
        <v>0.6200000000098953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396833.04</v>
      </c>
      <c r="D1033" s="2">
        <f>BILANCA!E28</f>
        <v>413528.04</v>
      </c>
      <c r="E1033" s="2">
        <v>0</v>
      </c>
      <c r="F1033" s="2">
        <v>0</v>
      </c>
      <c r="G1033" s="3">
        <f t="shared" si="38"/>
        <v>28149.449759999996</v>
      </c>
      <c r="H1033" s="3">
        <f t="shared" si="35"/>
        <v>7.9999999958090484E-2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23710.5</v>
      </c>
      <c r="D1035" s="2">
        <f>BILANCA!E30</f>
        <v>23710.5</v>
      </c>
      <c r="E1035" s="2">
        <v>0</v>
      </c>
      <c r="F1035" s="2">
        <v>0</v>
      </c>
      <c r="G1035" s="3">
        <f t="shared" si="38"/>
        <v>1778.2875000000001</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23710.5</v>
      </c>
      <c r="D1039" s="2">
        <f>BILANCA!E34</f>
        <v>23710.5</v>
      </c>
      <c r="E1039" s="2">
        <v>0</v>
      </c>
      <c r="F1039" s="2">
        <v>0</v>
      </c>
      <c r="G1039" s="3">
        <f t="shared" si="38"/>
        <v>2062.8135000000002</v>
      </c>
      <c r="H1039" s="3">
        <f t="shared" si="35"/>
        <v>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172.84999999999127</v>
      </c>
      <c r="D1040" s="2">
        <f>BILANCA!E35</f>
        <v>1.0000000009313226E-2</v>
      </c>
      <c r="E1040" s="2">
        <v>0</v>
      </c>
      <c r="F1040" s="2">
        <v>0</v>
      </c>
      <c r="G1040" s="3">
        <f t="shared" si="38"/>
        <v>5.1861000000002972</v>
      </c>
      <c r="H1040" s="3">
        <f t="shared" si="35"/>
        <v>0.16000000001804437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97336.12</v>
      </c>
      <c r="D1041" s="2">
        <f>BILANCA!E36</f>
        <v>97246.35</v>
      </c>
      <c r="E1041" s="2">
        <v>0</v>
      </c>
      <c r="F1041" s="2">
        <v>0</v>
      </c>
      <c r="G1041" s="3">
        <f t="shared" si="38"/>
        <v>9046.6934199999996</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97163.27</v>
      </c>
      <c r="D1045" s="2">
        <f>BILANCA!E40</f>
        <v>97246.34</v>
      </c>
      <c r="E1045" s="2">
        <v>0</v>
      </c>
      <c r="F1045" s="2">
        <v>0</v>
      </c>
      <c r="G1045" s="3">
        <f t="shared" si="38"/>
        <v>10207.95825</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22398.68</v>
      </c>
      <c r="D1059" s="2">
        <f>BILANCA!E54</f>
        <v>23069.7</v>
      </c>
      <c r="E1059" s="2">
        <v>0</v>
      </c>
      <c r="F1059" s="2">
        <v>0</v>
      </c>
      <c r="G1059" s="3">
        <f t="shared" si="38"/>
        <v>3358.3659200000002</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22398.68</v>
      </c>
      <c r="D1060" s="2">
        <f>BILANCA!E55</f>
        <v>23069.7</v>
      </c>
      <c r="E1060" s="2">
        <v>0</v>
      </c>
      <c r="F1060" s="2">
        <v>0</v>
      </c>
      <c r="G1060" s="3">
        <f t="shared" si="38"/>
        <v>3426.9040000000005</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218719.73</v>
      </c>
      <c r="D1074" s="2">
        <f>BILANCA!E69</f>
        <v>255609.99000000002</v>
      </c>
      <c r="E1074" s="2">
        <v>0</v>
      </c>
      <c r="F1074" s="2">
        <v>0</v>
      </c>
      <c r="G1074" s="3">
        <f t="shared" si="38"/>
        <v>46716.141440000007</v>
      </c>
      <c r="H1074" s="3">
        <f t="shared" si="35"/>
        <v>0.27999999996973202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12859.21</v>
      </c>
      <c r="D1075" s="2">
        <f>BILANCA!E70</f>
        <v>14972.02</v>
      </c>
      <c r="E1075" s="2">
        <v>0</v>
      </c>
      <c r="F1075" s="2">
        <v>0</v>
      </c>
      <c r="G1075" s="3">
        <f t="shared" si="38"/>
        <v>2782.2112500000003</v>
      </c>
      <c r="H1075" s="3">
        <f t="shared" si="35"/>
        <v>0.22999999999956344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12859.21</v>
      </c>
      <c r="D1076" s="2">
        <f>BILANCA!E71</f>
        <v>14972.02</v>
      </c>
      <c r="E1076" s="2">
        <v>0</v>
      </c>
      <c r="F1076" s="2">
        <v>0</v>
      </c>
      <c r="G1076" s="3">
        <f t="shared" si="38"/>
        <v>2825.0145000000002</v>
      </c>
      <c r="H1076" s="3">
        <f t="shared" si="35"/>
        <v>0.22999999999956344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12859.21</v>
      </c>
      <c r="D1078" s="2">
        <f>BILANCA!E73</f>
        <v>14972.02</v>
      </c>
      <c r="E1078" s="2">
        <v>0</v>
      </c>
      <c r="F1078" s="2">
        <v>0</v>
      </c>
      <c r="G1078" s="3">
        <f t="shared" si="38"/>
        <v>2910.6210000000001</v>
      </c>
      <c r="H1078" s="3">
        <f t="shared" si="35"/>
        <v>0.22999999999956344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2751.74</v>
      </c>
      <c r="D1087" s="2">
        <f>BILANCA!E82</f>
        <v>3254.15</v>
      </c>
      <c r="E1087" s="2">
        <v>0</v>
      </c>
      <c r="F1087" s="2">
        <v>0</v>
      </c>
      <c r="G1087" s="3">
        <f t="shared" si="38"/>
        <v>713.02307999999994</v>
      </c>
      <c r="H1087" s="3">
        <f t="shared" si="35"/>
        <v>0.41000000000030923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2751.74</v>
      </c>
      <c r="D1092" s="2">
        <f>BILANCA!E87</f>
        <v>3254.15</v>
      </c>
      <c r="E1092" s="2">
        <v>0</v>
      </c>
      <c r="F1092" s="2">
        <v>0</v>
      </c>
      <c r="G1092" s="3">
        <f t="shared" si="38"/>
        <v>759.32328000000007</v>
      </c>
      <c r="H1092" s="3">
        <f t="shared" si="35"/>
        <v>0.41000000000030923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12430.68</v>
      </c>
      <c r="D1152" s="2">
        <f>BILANCA!E147</f>
        <v>237383.82</v>
      </c>
      <c r="E1152" s="2">
        <v>0</v>
      </c>
      <c r="F1152" s="2">
        <v>0</v>
      </c>
      <c r="G1152" s="3">
        <f t="shared" si="38"/>
        <v>69182.161439999996</v>
      </c>
      <c r="H1152" s="3">
        <f t="shared" si="41"/>
        <v>0.49999999999272404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204113.38</v>
      </c>
      <c r="E1155" s="2">
        <v>0</v>
      </c>
      <c r="F1155" s="2">
        <v>0</v>
      </c>
      <c r="G1155" s="3">
        <f t="shared" si="38"/>
        <v>59192.8802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204113.38</v>
      </c>
      <c r="E1161" s="2">
        <v>0</v>
      </c>
      <c r="F1161" s="2">
        <v>0</v>
      </c>
      <c r="G1161" s="3">
        <f t="shared" si="38"/>
        <v>61642.240760000001</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608</v>
      </c>
      <c r="D1165" s="2">
        <f>BILANCA!E160</f>
        <v>1180</v>
      </c>
      <c r="E1165" s="2">
        <v>0</v>
      </c>
      <c r="F1165" s="2">
        <v>0</v>
      </c>
      <c r="G1165" s="3">
        <f t="shared" si="38"/>
        <v>460.04</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11822.68</v>
      </c>
      <c r="D1166" s="2">
        <f>BILANCA!E161</f>
        <v>32090.44</v>
      </c>
      <c r="E1166" s="2">
        <v>0</v>
      </c>
      <c r="F1166" s="2">
        <v>0</v>
      </c>
      <c r="G1166" s="3">
        <f t="shared" si="38"/>
        <v>11856.555359999998</v>
      </c>
      <c r="H1166" s="3">
        <f t="shared" si="41"/>
        <v>0.75999999999839929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190678.1</v>
      </c>
      <c r="D1176" s="2">
        <f>BILANCA!E171</f>
        <v>0</v>
      </c>
      <c r="E1176" s="2">
        <v>0</v>
      </c>
      <c r="F1176" s="2">
        <v>0</v>
      </c>
      <c r="G1176" s="3">
        <f t="shared" si="38"/>
        <v>31652.564600000002</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190678.1</v>
      </c>
      <c r="D1179" s="2">
        <f>BILANCA!E174</f>
        <v>0</v>
      </c>
      <c r="E1179" s="2">
        <v>0</v>
      </c>
      <c r="F1179" s="2">
        <v>0</v>
      </c>
      <c r="G1179" s="3">
        <f t="shared" si="38"/>
        <v>32224.598900000005</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1441865</v>
      </c>
      <c r="D1180" s="2">
        <f>BILANCA!E176</f>
        <v>1530906.46</v>
      </c>
      <c r="E1180" s="2">
        <v>0</v>
      </c>
      <c r="F1180" s="2">
        <v>0</v>
      </c>
      <c r="G1180" s="3">
        <f t="shared" si="38"/>
        <v>765625.24640000006</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212898.74999999997</v>
      </c>
      <c r="D1181" s="2">
        <f>BILANCA!E177</f>
        <v>238016.12999999998</v>
      </c>
      <c r="E1181" s="2">
        <v>0</v>
      </c>
      <c r="F1181" s="2">
        <v>0</v>
      </c>
      <c r="G1181" s="3">
        <f t="shared" si="38"/>
        <v>117807.20271</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212898.74999999997</v>
      </c>
      <c r="D1182" s="2">
        <f>BILANCA!E178</f>
        <v>236476.20999999996</v>
      </c>
      <c r="E1182" s="2">
        <v>0</v>
      </c>
      <c r="F1182" s="2">
        <v>0</v>
      </c>
      <c r="G1182" s="3">
        <f t="shared" si="38"/>
        <v>117966.40123999998</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187946.36</v>
      </c>
      <c r="D1183" s="2">
        <f>BILANCA!E179</f>
        <v>215567.86</v>
      </c>
      <c r="E1183" s="2">
        <v>0</v>
      </c>
      <c r="F1183" s="2">
        <v>0</v>
      </c>
      <c r="G1183" s="3">
        <f t="shared" si="38"/>
        <v>107101.19983999999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22091.38</v>
      </c>
      <c r="D1184" s="2">
        <f>BILANCA!E180</f>
        <v>20801.52</v>
      </c>
      <c r="E1184" s="2">
        <v>0</v>
      </c>
      <c r="F1184" s="2">
        <v>0</v>
      </c>
      <c r="G1184" s="3">
        <f t="shared" si="38"/>
        <v>11082.82908</v>
      </c>
      <c r="H1184" s="3">
        <f t="shared" si="41"/>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109.27</v>
      </c>
      <c r="D1185" s="2">
        <f>BILANCA!E181</f>
        <v>106.83</v>
      </c>
      <c r="E1185" s="2">
        <v>0</v>
      </c>
      <c r="F1185" s="2">
        <v>0</v>
      </c>
      <c r="G1185" s="3">
        <f t="shared" si="38"/>
        <v>56.512749999999997</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109.27</v>
      </c>
      <c r="D1188" s="2">
        <f>BILANCA!E184</f>
        <v>106.83</v>
      </c>
      <c r="E1188" s="2">
        <v>0</v>
      </c>
      <c r="F1188" s="2">
        <v>0</v>
      </c>
      <c r="G1188" s="3">
        <f t="shared" si="38"/>
        <v>57.481539999999995</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2751.74</v>
      </c>
      <c r="D1200" s="2">
        <f>BILANCA!E196</f>
        <v>0</v>
      </c>
      <c r="E1200" s="2">
        <v>0</v>
      </c>
      <c r="F1200" s="2">
        <v>0</v>
      </c>
      <c r="G1200" s="3">
        <f t="shared" si="38"/>
        <v>522.8306</v>
      </c>
      <c r="H1200" s="3">
        <f t="shared" si="41"/>
        <v>0.26000000000021828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1539.92</v>
      </c>
      <c r="E1251" s="2">
        <v>0</v>
      </c>
      <c r="F1251" s="2">
        <v>0</v>
      </c>
      <c r="G1251" s="3">
        <f>B1251/1000*C1251+B1251/500*D1251</f>
        <v>742.24144000000001</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1228966.25</v>
      </c>
      <c r="D1255" s="2">
        <f>BILANCA!E251</f>
        <v>1292890.33</v>
      </c>
      <c r="E1255" s="2">
        <v>0</v>
      </c>
      <c r="F1255" s="2">
        <v>0</v>
      </c>
      <c r="G1255" s="3">
        <f t="shared" si="38"/>
        <v>934612.9929500001</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1223145.27</v>
      </c>
      <c r="D1256" s="2">
        <f>BILANCA!E252</f>
        <v>1275296.47</v>
      </c>
      <c r="E1256" s="2">
        <v>0</v>
      </c>
      <c r="F1256" s="2">
        <v>0</v>
      </c>
      <c r="G1256" s="3">
        <f t="shared" si="38"/>
        <v>928339.59965999995</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1223145.27</v>
      </c>
      <c r="D1257" s="2">
        <f>BILANCA!E253</f>
        <v>1275296.47</v>
      </c>
      <c r="E1257" s="2">
        <v>0</v>
      </c>
      <c r="F1257" s="2">
        <v>0</v>
      </c>
      <c r="G1257" s="3">
        <f t="shared" si="38"/>
        <v>932113.33786999993</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-6609.7</v>
      </c>
      <c r="D1259" s="2">
        <f>BILANCA!E255</f>
        <v>-219789.96</v>
      </c>
      <c r="E1259" s="2">
        <v>0</v>
      </c>
      <c r="F1259" s="2">
        <v>0</v>
      </c>
      <c r="G1259" s="3">
        <f t="shared" si="38"/>
        <v>-111101.21537999999</v>
      </c>
      <c r="H1259" s="3">
        <f t="shared" si="41"/>
        <v>0.34000000000833097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2820.79</v>
      </c>
      <c r="D1260" s="2">
        <f>BILANCA!E256</f>
        <v>0</v>
      </c>
      <c r="E1260" s="2">
        <v>0</v>
      </c>
      <c r="F1260" s="2">
        <v>0</v>
      </c>
      <c r="G1260" s="3">
        <f t="shared" si="38"/>
        <v>705.19749999999999</v>
      </c>
      <c r="H1260" s="3">
        <f t="shared" si="41"/>
        <v>0.21000000000003638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2820.79</v>
      </c>
      <c r="D1261" s="2">
        <f>BILANCA!E257</f>
        <v>0</v>
      </c>
      <c r="E1261" s="2">
        <v>0</v>
      </c>
      <c r="F1261" s="2">
        <v>0</v>
      </c>
      <c r="G1261" s="3">
        <f t="shared" si="38"/>
        <v>708.01828999999998</v>
      </c>
      <c r="H1261" s="3">
        <f t="shared" si="41"/>
        <v>0.21000000000003638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9430.49</v>
      </c>
      <c r="D1264" s="2">
        <f>BILANCA!E260</f>
        <v>219789.96</v>
      </c>
      <c r="E1264" s="2">
        <v>0</v>
      </c>
      <c r="F1264" s="2">
        <v>0</v>
      </c>
      <c r="G1264" s="3">
        <f t="shared" si="38"/>
        <v>114048.64413999999</v>
      </c>
      <c r="H1264" s="3">
        <f t="shared" si="41"/>
        <v>0.53000000000793079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210359.47</v>
      </c>
      <c r="E1265" s="2">
        <v>0</v>
      </c>
      <c r="F1265" s="2">
        <v>0</v>
      </c>
      <c r="G1265" s="3">
        <f t="shared" si="38"/>
        <v>107283.3297</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9430.49</v>
      </c>
      <c r="D1266" s="2">
        <f>BILANCA!E262</f>
        <v>9430.49</v>
      </c>
      <c r="E1266" s="2">
        <v>0</v>
      </c>
      <c r="F1266" s="2">
        <v>0</v>
      </c>
      <c r="G1266" s="3">
        <f t="shared" si="38"/>
        <v>7242.616320000001</v>
      </c>
      <c r="H1266" s="3">
        <f t="shared" si="41"/>
        <v>0.97999999999956344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12430.68</v>
      </c>
      <c r="D1278" s="2">
        <f>BILANCA!E274</f>
        <v>237383.82</v>
      </c>
      <c r="E1278" s="2">
        <v>0</v>
      </c>
      <c r="F1278" s="2">
        <v>0</v>
      </c>
      <c r="G1278" s="3">
        <f t="shared" si="38"/>
        <v>130569.14976000001</v>
      </c>
      <c r="H1278" s="3">
        <f t="shared" si="41"/>
        <v>0.49999999999272404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204113.38</v>
      </c>
      <c r="E1281" s="2">
        <v>0</v>
      </c>
      <c r="F1281" s="2">
        <v>0</v>
      </c>
      <c r="G1281" s="3">
        <f t="shared" si="48"/>
        <v>110629.45196000001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204113.38</v>
      </c>
      <c r="E1287" s="2">
        <v>0</v>
      </c>
      <c r="F1287" s="2">
        <v>0</v>
      </c>
      <c r="G1287" s="3">
        <f t="shared" si="48"/>
        <v>113078.81252000001</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608</v>
      </c>
      <c r="D1291" s="2">
        <f>BILANCA!E287</f>
        <v>1180</v>
      </c>
      <c r="E1291" s="2">
        <v>0</v>
      </c>
      <c r="F1291" s="2">
        <v>0</v>
      </c>
      <c r="G1291" s="3">
        <f t="shared" si="48"/>
        <v>834.00800000000004</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11822.68</v>
      </c>
      <c r="D1292" s="2">
        <f>BILANCA!E288</f>
        <v>32090.44</v>
      </c>
      <c r="E1292" s="2">
        <v>0</v>
      </c>
      <c r="F1292" s="2">
        <v>0</v>
      </c>
      <c r="G1292" s="3">
        <f t="shared" si="48"/>
        <v>21433.003919999996</v>
      </c>
      <c r="H1292" s="3">
        <f t="shared" si="49"/>
        <v>0.75999999999839929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12430.68</v>
      </c>
      <c r="D1306" s="2">
        <f>BILANCA!E303</f>
        <v>237383.82</v>
      </c>
      <c r="E1306" s="2">
        <v>0</v>
      </c>
      <c r="F1306" s="2">
        <v>0</v>
      </c>
      <c r="G1306" s="3">
        <f t="shared" si="38"/>
        <v>144210.70272</v>
      </c>
      <c r="H1306" s="3">
        <f t="shared" si="41"/>
        <v>0.49999999999272404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2751.74</v>
      </c>
      <c r="D1311" s="2">
        <f>BILANCA!E308</f>
        <v>3254.15</v>
      </c>
      <c r="E1311" s="2">
        <v>0</v>
      </c>
      <c r="F1311" s="2">
        <v>0</v>
      </c>
      <c r="G1311" s="3">
        <f t="shared" si="52"/>
        <v>2787.2720399999998</v>
      </c>
      <c r="H1311" s="3">
        <f t="shared" si="41"/>
        <v>0.41000000000030923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212898.75</v>
      </c>
      <c r="D1340" s="2">
        <f>BILANCA!E337</f>
        <v>236476.21</v>
      </c>
      <c r="E1340" s="2">
        <v>0</v>
      </c>
      <c r="F1340" s="2">
        <v>0</v>
      </c>
      <c r="G1340" s="3">
        <f t="shared" si="52"/>
        <v>226330.8861</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1539.92</v>
      </c>
      <c r="E1383" s="2">
        <v>0</v>
      </c>
      <c r="F1383" s="2">
        <v>0</v>
      </c>
      <c r="G1383" s="3">
        <f t="shared" si="59"/>
        <v>1148.7803200000001</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2784859.02</v>
      </c>
      <c r="D1510" s="2">
        <f>'RAS-funkcijski'!E114</f>
        <v>3226845.17</v>
      </c>
      <c r="E1510" s="2">
        <v>0</v>
      </c>
      <c r="F1510" s="2">
        <v>0</v>
      </c>
      <c r="G1510" s="3">
        <f t="shared" si="52"/>
        <v>1016240.4295999999</v>
      </c>
      <c r="H1510" s="3">
        <f t="shared" si="63"/>
        <v>0.18999999994412065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2630891.08</v>
      </c>
      <c r="D1511" s="2">
        <f>'RAS-funkcijski'!E115</f>
        <v>3096986.42</v>
      </c>
      <c r="E1511" s="2">
        <v>0</v>
      </c>
      <c r="F1511" s="2">
        <v>0</v>
      </c>
      <c r="G1511" s="3">
        <f t="shared" si="52"/>
        <v>979559.89512</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2630891.08</v>
      </c>
      <c r="D1513" s="2">
        <f>'RAS-funkcijski'!E117</f>
        <v>3096986.42</v>
      </c>
      <c r="E1513" s="2">
        <v>0</v>
      </c>
      <c r="F1513" s="2">
        <v>0</v>
      </c>
      <c r="G1513" s="3">
        <f t="shared" si="52"/>
        <v>997209.62295999995</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153967.94</v>
      </c>
      <c r="D1522" s="2">
        <f>'RAS-funkcijski'!E126</f>
        <v>129858.75</v>
      </c>
      <c r="E1522" s="2">
        <v>0</v>
      </c>
      <c r="F1522" s="2">
        <v>0</v>
      </c>
      <c r="G1522" s="3">
        <f t="shared" si="52"/>
        <v>50469.623680000004</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2784859.02</v>
      </c>
      <c r="D1537" s="14">
        <f>'RAS-funkcijski'!E141</f>
        <v>3226845.17</v>
      </c>
      <c r="E1537" s="14">
        <v>0</v>
      </c>
      <c r="F1537" s="14">
        <v>0</v>
      </c>
      <c r="G1537" s="15">
        <f t="shared" si="52"/>
        <v>1265681.26232</v>
      </c>
      <c r="H1537" s="15">
        <f t="shared" si="63"/>
        <v>0.18999999994412065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111241.9</v>
      </c>
      <c r="D1538" s="7">
        <f>'P-VRIO'!E5</f>
        <v>384.31</v>
      </c>
      <c r="E1538" s="7">
        <v>0</v>
      </c>
      <c r="F1538" s="7">
        <v>0</v>
      </c>
      <c r="G1538" s="8">
        <f t="shared" si="52"/>
        <v>112.01052</v>
      </c>
      <c r="H1538" s="8">
        <f t="shared" si="63"/>
        <v>0.41000000000582304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101729.29</v>
      </c>
      <c r="D1539" s="2">
        <f>'P-VRIO'!E6</f>
        <v>0</v>
      </c>
      <c r="E1539" s="2">
        <v>0</v>
      </c>
      <c r="F1539" s="2">
        <v>0</v>
      </c>
      <c r="G1539" s="3">
        <f t="shared" si="52"/>
        <v>203.45857999999998</v>
      </c>
      <c r="H1539" s="3">
        <f t="shared" si="63"/>
        <v>0.28999999999359716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101729.29</v>
      </c>
      <c r="D1540" s="2">
        <f>'P-VRIO'!E7</f>
        <v>0</v>
      </c>
      <c r="E1540" s="2">
        <v>0</v>
      </c>
      <c r="F1540" s="2">
        <v>0</v>
      </c>
      <c r="G1540" s="3">
        <f t="shared" si="52"/>
        <v>305.18786999999998</v>
      </c>
      <c r="H1540" s="3">
        <f t="shared" si="63"/>
        <v>0.28999999999359716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101729.29</v>
      </c>
      <c r="D1542" s="2">
        <f>'P-VRIO'!E9</f>
        <v>0</v>
      </c>
      <c r="E1542" s="2">
        <v>0</v>
      </c>
      <c r="F1542" s="2">
        <v>0</v>
      </c>
      <c r="G1542" s="3">
        <f t="shared" si="52"/>
        <v>508.64644999999996</v>
      </c>
      <c r="H1542" s="3">
        <f t="shared" si="63"/>
        <v>0.28999999999359716</v>
      </c>
      <c r="I1542" s="11">
        <f t="shared" si="64"/>
        <v>147.5074704967432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9512.61</v>
      </c>
      <c r="D1555" s="2">
        <f>'P-VRIO'!E22</f>
        <v>384.31</v>
      </c>
      <c r="E1555" s="2">
        <v>0</v>
      </c>
      <c r="F1555" s="2">
        <v>0</v>
      </c>
      <c r="G1555" s="3">
        <f t="shared" si="52"/>
        <v>185.06214</v>
      </c>
      <c r="H1555" s="3">
        <f t="shared" si="63"/>
        <v>0.6999999999994202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9512.61</v>
      </c>
      <c r="D1556" s="2">
        <f>'P-VRIO'!E23</f>
        <v>384.31</v>
      </c>
      <c r="E1556" s="2">
        <v>0</v>
      </c>
      <c r="F1556" s="2">
        <v>0</v>
      </c>
      <c r="G1556" s="3">
        <f t="shared" si="52"/>
        <v>195.34336999999999</v>
      </c>
      <c r="H1556" s="3">
        <f t="shared" si="63"/>
        <v>0.6999999999994202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9512.61</v>
      </c>
      <c r="D1558" s="2">
        <f>'P-VRIO'!E25</f>
        <v>384.31</v>
      </c>
      <c r="E1558" s="2">
        <v>0</v>
      </c>
      <c r="F1558" s="2">
        <v>0</v>
      </c>
      <c r="G1558" s="3">
        <f t="shared" si="52"/>
        <v>215.90583000000001</v>
      </c>
      <c r="H1558" s="3">
        <f t="shared" si="63"/>
        <v>0.6999999999994202</v>
      </c>
      <c r="I1558" s="11">
        <f t="shared" si="66"/>
        <v>151.13408099987481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212898.75</v>
      </c>
      <c r="D1582" s="7"/>
      <c r="E1582" s="7">
        <v>0</v>
      </c>
      <c r="F1582" s="7">
        <v>0</v>
      </c>
      <c r="G1582" s="8">
        <f t="shared" ref="G1582:G1686" si="70">B1582/1000*C1582</f>
        <v>212.89875000000001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3058642.14</v>
      </c>
      <c r="D1583" s="2">
        <v>0</v>
      </c>
      <c r="E1583" s="2">
        <v>0</v>
      </c>
      <c r="F1583" s="2">
        <v>0</v>
      </c>
      <c r="G1583" s="3">
        <f t="shared" si="70"/>
        <v>6117.2842800000008</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14693.95</v>
      </c>
      <c r="D1584" s="2">
        <v>0</v>
      </c>
      <c r="E1584" s="2">
        <v>0</v>
      </c>
      <c r="F1584" s="2">
        <v>0</v>
      </c>
      <c r="G1584" s="3">
        <f t="shared" si="70"/>
        <v>44.081850000000003</v>
      </c>
      <c r="H1584" s="3">
        <f t="shared" si="71"/>
        <v>4.9999999999272404E-2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3031267.37</v>
      </c>
      <c r="D1585" s="2">
        <v>0</v>
      </c>
      <c r="E1585" s="2">
        <v>0</v>
      </c>
      <c r="F1585" s="2">
        <v>0</v>
      </c>
      <c r="G1585" s="3">
        <f t="shared" si="70"/>
        <v>12125.06948</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2575277.48</v>
      </c>
      <c r="D1586" s="2">
        <v>0</v>
      </c>
      <c r="E1586" s="2">
        <v>0</v>
      </c>
      <c r="F1586" s="2">
        <v>0</v>
      </c>
      <c r="G1586" s="3">
        <f t="shared" si="70"/>
        <v>12876.3874</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427206.56</v>
      </c>
      <c r="D1587" s="2">
        <v>0</v>
      </c>
      <c r="E1587" s="2">
        <v>0</v>
      </c>
      <c r="F1587" s="2">
        <v>0</v>
      </c>
      <c r="G1587" s="3">
        <f t="shared" si="70"/>
        <v>2563.23936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1536.74</v>
      </c>
      <c r="D1588" s="2">
        <v>0</v>
      </c>
      <c r="E1588" s="2">
        <v>0</v>
      </c>
      <c r="F1588" s="2">
        <v>0</v>
      </c>
      <c r="G1588" s="3">
        <f t="shared" si="70"/>
        <v>10.75718</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27232.83</v>
      </c>
      <c r="D1591" s="2">
        <v>0</v>
      </c>
      <c r="E1591" s="2">
        <v>0</v>
      </c>
      <c r="F1591" s="2">
        <v>0</v>
      </c>
      <c r="G1591" s="3">
        <f t="shared" si="70"/>
        <v>272.32830000000001</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13.76</v>
      </c>
      <c r="D1593" s="2">
        <v>0</v>
      </c>
      <c r="E1593" s="2">
        <v>0</v>
      </c>
      <c r="F1593" s="2">
        <v>0</v>
      </c>
      <c r="G1593" s="3">
        <f t="shared" si="70"/>
        <v>0.16511999999999999</v>
      </c>
      <c r="H1593" s="3">
        <f t="shared" si="71"/>
        <v>0.24000000000000021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12680.82</v>
      </c>
      <c r="D1594" s="2">
        <v>0</v>
      </c>
      <c r="E1594" s="2">
        <v>0</v>
      </c>
      <c r="F1594" s="2">
        <v>0</v>
      </c>
      <c r="G1594" s="3">
        <f t="shared" si="70"/>
        <v>164.85065999999998</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3033524.76</v>
      </c>
      <c r="D1602" s="2">
        <v>0</v>
      </c>
      <c r="E1602" s="2">
        <v>0</v>
      </c>
      <c r="F1602" s="2">
        <v>0</v>
      </c>
      <c r="G1602" s="3">
        <f t="shared" si="70"/>
        <v>63704.019959999998</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15905.77</v>
      </c>
      <c r="D1603" s="2">
        <v>0</v>
      </c>
      <c r="E1603" s="2">
        <v>0</v>
      </c>
      <c r="F1603" s="2">
        <v>0</v>
      </c>
      <c r="G1603" s="3">
        <f t="shared" si="70"/>
        <v>349.92694</v>
      </c>
      <c r="H1603" s="3">
        <f t="shared" si="71"/>
        <v>0.22999999999956344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3004938.17</v>
      </c>
      <c r="D1604" s="2">
        <v>0</v>
      </c>
      <c r="E1604" s="2">
        <v>0</v>
      </c>
      <c r="F1604" s="2">
        <v>0</v>
      </c>
      <c r="G1604" s="3">
        <f t="shared" si="70"/>
        <v>69113.577909999993</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2547655.98</v>
      </c>
      <c r="D1605" s="2">
        <v>0</v>
      </c>
      <c r="E1605" s="2">
        <v>0</v>
      </c>
      <c r="F1605" s="2">
        <v>0</v>
      </c>
      <c r="G1605" s="3">
        <f t="shared" si="70"/>
        <v>61143.743520000004</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428496.42</v>
      </c>
      <c r="D1606" s="2">
        <v>0</v>
      </c>
      <c r="E1606" s="2">
        <v>0</v>
      </c>
      <c r="F1606" s="2">
        <v>0</v>
      </c>
      <c r="G1606" s="3">
        <f t="shared" si="70"/>
        <v>10712.4105</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1539.18</v>
      </c>
      <c r="D1607" s="2">
        <v>0</v>
      </c>
      <c r="E1607" s="2">
        <v>0</v>
      </c>
      <c r="F1607" s="2">
        <v>0</v>
      </c>
      <c r="G1607" s="3">
        <f t="shared" si="70"/>
        <v>40.018680000000003</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27232.83</v>
      </c>
      <c r="D1610" s="2">
        <v>0</v>
      </c>
      <c r="E1610" s="2">
        <v>0</v>
      </c>
      <c r="F1610" s="2">
        <v>0</v>
      </c>
      <c r="G1610" s="3">
        <f t="shared" si="70"/>
        <v>789.75207000000012</v>
      </c>
      <c r="H1610" s="3">
        <f t="shared" si="71"/>
        <v>0.16999999999825377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13.76</v>
      </c>
      <c r="D1612" s="2">
        <v>0</v>
      </c>
      <c r="E1612" s="2">
        <v>0</v>
      </c>
      <c r="F1612" s="2">
        <v>0</v>
      </c>
      <c r="G1612" s="3">
        <f t="shared" si="70"/>
        <v>0.42655999999999999</v>
      </c>
      <c r="H1612" s="3">
        <f t="shared" si="71"/>
        <v>0.24000000000000021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12680.82</v>
      </c>
      <c r="D1613" s="2">
        <v>0</v>
      </c>
      <c r="E1613" s="2">
        <v>0</v>
      </c>
      <c r="F1613" s="2">
        <v>0</v>
      </c>
      <c r="G1613" s="3">
        <f t="shared" si="70"/>
        <v>405.78624000000002</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238016.13000000035</v>
      </c>
      <c r="D1621" s="2">
        <v>0</v>
      </c>
      <c r="E1621" s="2">
        <v>0</v>
      </c>
      <c r="F1621" s="2">
        <v>0</v>
      </c>
      <c r="G1621" s="3">
        <f t="shared" si="70"/>
        <v>9520.6452000000136</v>
      </c>
      <c r="H1621" s="3">
        <f t="shared" si="71"/>
        <v>0.13000000035390258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238016.13</v>
      </c>
      <c r="D1681" s="2">
        <v>0</v>
      </c>
      <c r="E1681" s="2">
        <v>0</v>
      </c>
      <c r="F1681" s="2">
        <v>0</v>
      </c>
      <c r="G1681" s="3">
        <f t="shared" si="70"/>
        <v>23801.613000000001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1539.92</v>
      </c>
      <c r="D1682" s="2">
        <v>0</v>
      </c>
      <c r="E1682" s="2">
        <v>0</v>
      </c>
      <c r="F1682" s="2">
        <v>0</v>
      </c>
      <c r="G1682" s="3">
        <f t="shared" si="70"/>
        <v>155.53192000000001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236476.21</v>
      </c>
      <c r="D1683" s="2">
        <v>0</v>
      </c>
      <c r="E1683" s="2">
        <v>0</v>
      </c>
      <c r="F1683" s="2">
        <v>0</v>
      </c>
      <c r="G1683" s="3">
        <f t="shared" si="70"/>
        <v>24120.573419999997</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8184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2773083.2600000002</v>
      </c>
      <c r="I17" s="275">
        <f>'PR-RAS'!E6</f>
        <v>3013664.91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2774772.34</v>
      </c>
      <c r="I18" s="275">
        <f>'PR-RAS'!E152</f>
        <v>3214144.350000001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6609.6999999997761</v>
      </c>
      <c r="I20" s="275">
        <f>'PR-RAS'!E650</f>
        <v>219789.96000000072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1978</v>
      </c>
      <c r="B22" s="332" t="str">
        <f>BILANCA!B7</f>
        <v>Nefinancijska imovina (šifre 01+02+03+04+05+06)</v>
      </c>
      <c r="C22" s="333"/>
      <c r="D22" s="333"/>
      <c r="E22" s="333"/>
      <c r="F22" s="334"/>
      <c r="G22" s="126" t="str">
        <f>BILANCA!C7</f>
        <v>B002</v>
      </c>
      <c r="H22" s="275">
        <f>BILANCA!D7</f>
        <v>1223145.27</v>
      </c>
      <c r="I22" s="275">
        <f>BILANCA!E7</f>
        <v>1275296.47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218719.73</v>
      </c>
      <c r="I23" s="275">
        <f>BILANCA!E69</f>
        <v>255609.99000000002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212898.74999999997</v>
      </c>
      <c r="I24" s="275">
        <f>BILANCA!E177</f>
        <v>238016.12999999998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1228966.25</v>
      </c>
      <c r="I25" s="275">
        <f>BILANCA!E251</f>
        <v>1292890.33</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2784859.02</v>
      </c>
      <c r="I30" s="275">
        <f>'RAS-funkcijski'!E114</f>
        <v>3226845.17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2784859.02</v>
      </c>
      <c r="I31" s="275">
        <f>'RAS-funkcijski'!E141</f>
        <v>3226845.17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1980</v>
      </c>
      <c r="B33" s="346" t="str">
        <f>'P-VRIO'!B5</f>
        <v>Promjene u vrijednosti i obujmu imovine (šifre 91511+91512)</v>
      </c>
      <c r="C33" s="333"/>
      <c r="D33" s="333"/>
      <c r="E33" s="333"/>
      <c r="F33" s="334"/>
      <c r="G33" s="126" t="str">
        <f>'P-VRIO'!C5</f>
        <v>9151</v>
      </c>
      <c r="H33" s="275">
        <f>'P-VRIO'!D5</f>
        <v>111241.9</v>
      </c>
      <c r="I33" s="275">
        <f>'P-VRIO'!E5</f>
        <v>384.31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9512.61</v>
      </c>
      <c r="I34" s="275">
        <f>'P-VRIO'!E22</f>
        <v>384.31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212898.75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238016.13000000035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238016.13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2773083.2600000002</v>
      </c>
      <c r="E6" s="60">
        <f>E7+E43+E49+E82+E106+E125+E134+E140</f>
        <v>3013664.91</v>
      </c>
      <c r="F6" s="45">
        <f t="shared" ref="F6:F132" si="0">IF(D6&lt;&gt;0,IF(E6/D6&gt;=100,"&gt;&gt;100",E6/D6*100),"-")</f>
        <v>108.6756013953941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2532775.91</v>
      </c>
      <c r="E49" s="60">
        <f>E50+E53+E58+E61+E64+E68+E71+E74+E77</f>
        <v>2569537.08</v>
      </c>
      <c r="F49" s="45">
        <f t="shared" si="0"/>
        <v>101.45141817935246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2436402.31</v>
      </c>
      <c r="E68" s="60">
        <f t="shared" si="11"/>
        <v>2569537.08</v>
      </c>
      <c r="F68" s="45">
        <f t="shared" si="0"/>
        <v>105.46440008916262</v>
      </c>
    </row>
    <row r="69" spans="1:6" ht="12.75" customHeight="1" x14ac:dyDescent="0.2">
      <c r="A69" s="63" t="s">
        <v>141</v>
      </c>
      <c r="B69" s="64" t="s">
        <v>142</v>
      </c>
      <c r="C69" s="247" t="s">
        <v>141</v>
      </c>
      <c r="D69" s="194">
        <v>2429916.5</v>
      </c>
      <c r="E69" s="194">
        <v>2565495.96</v>
      </c>
      <c r="F69" s="45">
        <f t="shared" si="0"/>
        <v>105.5795933728587</v>
      </c>
    </row>
    <row r="70" spans="1:6" ht="24" x14ac:dyDescent="0.2">
      <c r="A70" s="63" t="s">
        <v>143</v>
      </c>
      <c r="B70" s="64" t="s">
        <v>144</v>
      </c>
      <c r="C70" s="247" t="s">
        <v>143</v>
      </c>
      <c r="D70" s="194">
        <v>6485.81</v>
      </c>
      <c r="E70" s="194">
        <v>4041.12</v>
      </c>
      <c r="F70" s="45">
        <f t="shared" si="0"/>
        <v>62.307098111107159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96373.6</v>
      </c>
      <c r="E74" s="60">
        <f t="shared" si="13"/>
        <v>0</v>
      </c>
      <c r="F74" s="45">
        <f t="shared" si="0"/>
        <v>0</v>
      </c>
    </row>
    <row r="75" spans="1:6" ht="12.75" customHeight="1" x14ac:dyDescent="0.2">
      <c r="A75" s="63" t="s">
        <v>153</v>
      </c>
      <c r="B75" s="65" t="s">
        <v>154</v>
      </c>
      <c r="C75" s="247" t="s">
        <v>153</v>
      </c>
      <c r="D75" s="194">
        <v>96373.6</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10627.65</v>
      </c>
      <c r="E106" s="60">
        <f>E107+E112+E120+E124</f>
        <v>20872.330000000002</v>
      </c>
      <c r="F106" s="45">
        <f t="shared" si="0"/>
        <v>196.3964752320598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10627.65</v>
      </c>
      <c r="E112" s="60">
        <f t="shared" si="20"/>
        <v>20872.330000000002</v>
      </c>
      <c r="F112" s="45">
        <f t="shared" si="0"/>
        <v>196.3964752320598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10627.65</v>
      </c>
      <c r="E117" s="194">
        <v>20872.330000000002</v>
      </c>
      <c r="F117" s="45">
        <f t="shared" si="0"/>
        <v>196.3964752320598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7315.98</v>
      </c>
      <c r="E125" s="60">
        <f t="shared" si="22"/>
        <v>7345</v>
      </c>
      <c r="F125" s="45">
        <f t="shared" si="0"/>
        <v>100.3966659285564</v>
      </c>
    </row>
    <row r="126" spans="1:6" ht="12.75" customHeight="1" x14ac:dyDescent="0.2">
      <c r="A126" s="63">
        <v>661</v>
      </c>
      <c r="B126" s="65" t="s">
        <v>255</v>
      </c>
      <c r="C126" s="247" t="s">
        <v>256</v>
      </c>
      <c r="D126" s="60">
        <f t="shared" ref="D126:E126" si="23">SUM(D127:D128)</f>
        <v>4563.9799999999996</v>
      </c>
      <c r="E126" s="60">
        <f t="shared" si="23"/>
        <v>6335</v>
      </c>
      <c r="F126" s="45">
        <f t="shared" si="0"/>
        <v>138.80428923877847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4563.9799999999996</v>
      </c>
      <c r="E128" s="194">
        <v>6335</v>
      </c>
      <c r="F128" s="45">
        <f t="shared" si="0"/>
        <v>138.80428923877847</v>
      </c>
    </row>
    <row r="129" spans="1:6" ht="36" x14ac:dyDescent="0.2">
      <c r="A129" s="63">
        <v>663</v>
      </c>
      <c r="B129" s="182" t="s">
        <v>261</v>
      </c>
      <c r="C129" s="247" t="s">
        <v>262</v>
      </c>
      <c r="D129" s="60">
        <f t="shared" ref="D129:E129" si="24">SUM(D130:D133)</f>
        <v>2752</v>
      </c>
      <c r="E129" s="60">
        <f t="shared" si="24"/>
        <v>1010</v>
      </c>
      <c r="F129" s="45">
        <f t="shared" si="0"/>
        <v>36.700581395348834</v>
      </c>
    </row>
    <row r="130" spans="1:6" ht="12.75" customHeight="1" x14ac:dyDescent="0.2">
      <c r="A130" s="63">
        <v>6631</v>
      </c>
      <c r="B130" s="65" t="s">
        <v>263</v>
      </c>
      <c r="C130" s="247" t="s">
        <v>264</v>
      </c>
      <c r="D130" s="194">
        <v>1720</v>
      </c>
      <c r="E130" s="194">
        <v>990</v>
      </c>
      <c r="F130" s="45">
        <f t="shared" si="0"/>
        <v>57.558139534883722</v>
      </c>
    </row>
    <row r="131" spans="1:6" ht="12.75" customHeight="1" x14ac:dyDescent="0.2">
      <c r="A131" s="63">
        <v>6632</v>
      </c>
      <c r="B131" s="182" t="s">
        <v>265</v>
      </c>
      <c r="C131" s="247" t="s">
        <v>266</v>
      </c>
      <c r="D131" s="194">
        <v>1032</v>
      </c>
      <c r="E131" s="194">
        <v>20</v>
      </c>
      <c r="F131" s="45">
        <f t="shared" si="0"/>
        <v>1.9379844961240309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222363.72</v>
      </c>
      <c r="E134" s="60">
        <f t="shared" si="25"/>
        <v>415910.5</v>
      </c>
      <c r="F134" s="45">
        <f t="shared" ref="F134:F229" si="26">IF(D134&lt;&gt;0,IF(E134/D134&gt;=100,"&gt;&gt;100",E134/D134*100),"-")</f>
        <v>187.04062875004971</v>
      </c>
    </row>
    <row r="135" spans="1:6" ht="24" x14ac:dyDescent="0.2">
      <c r="A135" s="63">
        <v>671</v>
      </c>
      <c r="B135" s="182" t="s">
        <v>273</v>
      </c>
      <c r="C135" s="247" t="s">
        <v>274</v>
      </c>
      <c r="D135" s="60">
        <f t="shared" ref="D135:E135" si="27">SUM(D136:D138)</f>
        <v>222363.72</v>
      </c>
      <c r="E135" s="60">
        <f t="shared" si="27"/>
        <v>415910.5</v>
      </c>
      <c r="F135" s="45">
        <f t="shared" si="26"/>
        <v>187.04062875004971</v>
      </c>
    </row>
    <row r="136" spans="1:6" ht="12.75" customHeight="1" x14ac:dyDescent="0.2">
      <c r="A136" s="63">
        <v>6711</v>
      </c>
      <c r="B136" s="65" t="s">
        <v>275</v>
      </c>
      <c r="C136" s="247" t="s">
        <v>276</v>
      </c>
      <c r="D136" s="194">
        <v>221368.3</v>
      </c>
      <c r="E136" s="194">
        <v>414910.5</v>
      </c>
      <c r="F136" s="45">
        <f t="shared" si="26"/>
        <v>187.42995270777254</v>
      </c>
    </row>
    <row r="137" spans="1:6" ht="24" x14ac:dyDescent="0.2">
      <c r="A137" s="63">
        <v>6712</v>
      </c>
      <c r="B137" s="182" t="s">
        <v>277</v>
      </c>
      <c r="C137" s="247" t="s">
        <v>278</v>
      </c>
      <c r="D137" s="194">
        <v>995.42</v>
      </c>
      <c r="E137" s="194">
        <v>1000</v>
      </c>
      <c r="F137" s="45">
        <f t="shared" si="26"/>
        <v>100.46010729139458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2774772.34</v>
      </c>
      <c r="E152" s="60">
        <f>E153+E164+E202+E221+E230+E262+E273</f>
        <v>3214144.350000001</v>
      </c>
      <c r="F152" s="45">
        <f t="shared" si="26"/>
        <v>115.8345246442813</v>
      </c>
    </row>
    <row r="153" spans="1:6" ht="12.75" customHeight="1" x14ac:dyDescent="0.2">
      <c r="A153" s="63">
        <v>31</v>
      </c>
      <c r="B153" s="64" t="s">
        <v>308</v>
      </c>
      <c r="C153" s="247" t="s">
        <v>3</v>
      </c>
      <c r="D153" s="60">
        <f t="shared" ref="D153:E153" si="30">D154+D159+D160</f>
        <v>2329551.46</v>
      </c>
      <c r="E153" s="60">
        <f t="shared" si="30"/>
        <v>2754268.9600000004</v>
      </c>
      <c r="F153" s="45">
        <f t="shared" si="26"/>
        <v>118.2317286092491</v>
      </c>
    </row>
    <row r="154" spans="1:6" ht="12.75" customHeight="1" x14ac:dyDescent="0.2">
      <c r="A154" s="63">
        <v>311</v>
      </c>
      <c r="B154" s="64" t="s">
        <v>309</v>
      </c>
      <c r="C154" s="247" t="s">
        <v>310</v>
      </c>
      <c r="D154" s="60">
        <f t="shared" ref="D154:E154" si="31">SUM(D155:D158)</f>
        <v>1924626.46</v>
      </c>
      <c r="E154" s="60">
        <f t="shared" si="31"/>
        <v>2284259.58</v>
      </c>
      <c r="F154" s="45">
        <f t="shared" si="26"/>
        <v>118.68586593161564</v>
      </c>
    </row>
    <row r="155" spans="1:6" ht="12.75" customHeight="1" x14ac:dyDescent="0.2">
      <c r="A155" s="63">
        <v>3111</v>
      </c>
      <c r="B155" s="64" t="s">
        <v>311</v>
      </c>
      <c r="C155" s="247" t="s">
        <v>312</v>
      </c>
      <c r="D155" s="194">
        <v>1924626.46</v>
      </c>
      <c r="E155" s="194">
        <v>2284259.58</v>
      </c>
      <c r="F155" s="45">
        <f t="shared" si="26"/>
        <v>118.68586593161564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88751.99</v>
      </c>
      <c r="E159" s="194">
        <v>94021.74</v>
      </c>
      <c r="F159" s="45">
        <f t="shared" si="26"/>
        <v>105.937613342529</v>
      </c>
    </row>
    <row r="160" spans="1:6" ht="12.75" customHeight="1" x14ac:dyDescent="0.2">
      <c r="A160" s="63">
        <v>313</v>
      </c>
      <c r="B160" s="65" t="s">
        <v>321</v>
      </c>
      <c r="C160" s="247" t="s">
        <v>322</v>
      </c>
      <c r="D160" s="60">
        <f t="shared" ref="D160:E160" si="32">SUM(D161:D163)</f>
        <v>316173.01</v>
      </c>
      <c r="E160" s="60">
        <f t="shared" si="32"/>
        <v>375987.64</v>
      </c>
      <c r="F160" s="45">
        <f t="shared" si="26"/>
        <v>118.91832259812436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316173.01</v>
      </c>
      <c r="E162" s="194">
        <v>375987.64</v>
      </c>
      <c r="F162" s="45">
        <f t="shared" si="26"/>
        <v>118.91832259812436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413900.75</v>
      </c>
      <c r="E164" s="60">
        <f>E165+E170+E178+E188+E189+E194</f>
        <v>429938.30000000005</v>
      </c>
      <c r="F164" s="45">
        <f t="shared" si="26"/>
        <v>103.87473325428861</v>
      </c>
    </row>
    <row r="165" spans="1:6" ht="12.75" customHeight="1" x14ac:dyDescent="0.2">
      <c r="A165" s="63">
        <v>321</v>
      </c>
      <c r="B165" s="64" t="s">
        <v>331</v>
      </c>
      <c r="C165" s="247" t="s">
        <v>332</v>
      </c>
      <c r="D165" s="60">
        <f t="shared" ref="D165:E165" si="33">SUM(D166:D169)</f>
        <v>58320.95</v>
      </c>
      <c r="E165" s="60">
        <f t="shared" si="33"/>
        <v>60930.26</v>
      </c>
      <c r="F165" s="45">
        <f t="shared" si="26"/>
        <v>104.47405263460215</v>
      </c>
    </row>
    <row r="166" spans="1:6" ht="12.75" customHeight="1" x14ac:dyDescent="0.2">
      <c r="A166" s="63">
        <v>3211</v>
      </c>
      <c r="B166" s="64" t="s">
        <v>333</v>
      </c>
      <c r="C166" s="247" t="s">
        <v>334</v>
      </c>
      <c r="D166" s="194">
        <v>12294.57</v>
      </c>
      <c r="E166" s="194">
        <v>10811.5</v>
      </c>
      <c r="F166" s="45">
        <f t="shared" si="26"/>
        <v>87.937195038134718</v>
      </c>
    </row>
    <row r="167" spans="1:6" ht="12.75" customHeight="1" x14ac:dyDescent="0.2">
      <c r="A167" s="63">
        <v>3212</v>
      </c>
      <c r="B167" s="64" t="s">
        <v>335</v>
      </c>
      <c r="C167" s="247" t="s">
        <v>336</v>
      </c>
      <c r="D167" s="194">
        <v>43834.25</v>
      </c>
      <c r="E167" s="194">
        <v>48434.44</v>
      </c>
      <c r="F167" s="45">
        <f t="shared" si="26"/>
        <v>110.49451057107171</v>
      </c>
    </row>
    <row r="168" spans="1:6" ht="12.75" customHeight="1" x14ac:dyDescent="0.2">
      <c r="A168" s="63">
        <v>3213</v>
      </c>
      <c r="B168" s="64" t="s">
        <v>337</v>
      </c>
      <c r="C168" s="247" t="s">
        <v>338</v>
      </c>
      <c r="D168" s="194">
        <v>2192.13</v>
      </c>
      <c r="E168" s="194">
        <v>1684.32</v>
      </c>
      <c r="F168" s="45">
        <f t="shared" si="26"/>
        <v>76.834859246486289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204633.69000000003</v>
      </c>
      <c r="E170" s="60">
        <f t="shared" si="34"/>
        <v>192924.87000000002</v>
      </c>
      <c r="F170" s="45">
        <f t="shared" si="26"/>
        <v>94.278156250810895</v>
      </c>
    </row>
    <row r="171" spans="1:6" ht="12.75" customHeight="1" x14ac:dyDescent="0.2">
      <c r="A171" s="63">
        <v>3221</v>
      </c>
      <c r="B171" s="64" t="s">
        <v>343</v>
      </c>
      <c r="C171" s="247" t="s">
        <v>344</v>
      </c>
      <c r="D171" s="194">
        <v>11995.29</v>
      </c>
      <c r="E171" s="194">
        <v>18111.810000000001</v>
      </c>
      <c r="F171" s="45">
        <f t="shared" si="26"/>
        <v>150.9910139729844</v>
      </c>
    </row>
    <row r="172" spans="1:6" ht="12.75" customHeight="1" x14ac:dyDescent="0.2">
      <c r="A172" s="63">
        <v>3222</v>
      </c>
      <c r="B172" s="64" t="s">
        <v>345</v>
      </c>
      <c r="C172" s="247" t="s">
        <v>346</v>
      </c>
      <c r="D172" s="194">
        <v>153967.94</v>
      </c>
      <c r="E172" s="194">
        <v>129858.75</v>
      </c>
      <c r="F172" s="45">
        <f t="shared" si="26"/>
        <v>84.341421986940915</v>
      </c>
    </row>
    <row r="173" spans="1:6" ht="12.75" customHeight="1" x14ac:dyDescent="0.2">
      <c r="A173" s="63">
        <v>3223</v>
      </c>
      <c r="B173" s="65" t="s">
        <v>347</v>
      </c>
      <c r="C173" s="247" t="s">
        <v>348</v>
      </c>
      <c r="D173" s="194">
        <v>33795.53</v>
      </c>
      <c r="E173" s="194">
        <v>36225.79</v>
      </c>
      <c r="F173" s="45">
        <f t="shared" si="26"/>
        <v>107.19106935147933</v>
      </c>
    </row>
    <row r="174" spans="1:6" ht="12.75" customHeight="1" x14ac:dyDescent="0.2">
      <c r="A174" s="63">
        <v>3224</v>
      </c>
      <c r="B174" s="65" t="s">
        <v>349</v>
      </c>
      <c r="C174" s="247" t="s">
        <v>350</v>
      </c>
      <c r="D174" s="194">
        <v>3202.32</v>
      </c>
      <c r="E174" s="194">
        <v>6144.38</v>
      </c>
      <c r="F174" s="45">
        <f t="shared" si="26"/>
        <v>191.87276724374826</v>
      </c>
    </row>
    <row r="175" spans="1:6" ht="12.75" customHeight="1" x14ac:dyDescent="0.2">
      <c r="A175" s="63">
        <v>3225</v>
      </c>
      <c r="B175" s="65" t="s">
        <v>351</v>
      </c>
      <c r="C175" s="247" t="s">
        <v>352</v>
      </c>
      <c r="D175" s="194">
        <v>1549.63</v>
      </c>
      <c r="E175" s="194">
        <v>1672.39</v>
      </c>
      <c r="F175" s="45">
        <f t="shared" si="26"/>
        <v>107.92189103205281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122.98</v>
      </c>
      <c r="E177" s="194">
        <v>911.75</v>
      </c>
      <c r="F177" s="45">
        <f t="shared" si="26"/>
        <v>741.38071231094477</v>
      </c>
    </row>
    <row r="178" spans="1:6" ht="12.75" customHeight="1" x14ac:dyDescent="0.2">
      <c r="A178" s="63">
        <v>323</v>
      </c>
      <c r="B178" s="65" t="s">
        <v>357</v>
      </c>
      <c r="C178" s="247" t="s">
        <v>358</v>
      </c>
      <c r="D178" s="60">
        <f t="shared" ref="D178:E178" si="35">SUM(D179:D187)</f>
        <v>137939.96999999997</v>
      </c>
      <c r="E178" s="60">
        <f t="shared" si="35"/>
        <v>154241.32999999999</v>
      </c>
      <c r="F178" s="45">
        <f t="shared" si="26"/>
        <v>111.817720418527</v>
      </c>
    </row>
    <row r="179" spans="1:6" ht="12.75" customHeight="1" x14ac:dyDescent="0.2">
      <c r="A179" s="63">
        <v>3231</v>
      </c>
      <c r="B179" s="65" t="s">
        <v>359</v>
      </c>
      <c r="C179" s="247" t="s">
        <v>360</v>
      </c>
      <c r="D179" s="194">
        <v>111145.02</v>
      </c>
      <c r="E179" s="194">
        <v>125361.84</v>
      </c>
      <c r="F179" s="45">
        <f t="shared" si="26"/>
        <v>112.79123437109462</v>
      </c>
    </row>
    <row r="180" spans="1:6" ht="12.75" customHeight="1" x14ac:dyDescent="0.2">
      <c r="A180" s="63">
        <v>3232</v>
      </c>
      <c r="B180" s="65" t="s">
        <v>361</v>
      </c>
      <c r="C180" s="247" t="s">
        <v>362</v>
      </c>
      <c r="D180" s="194">
        <v>9050.01</v>
      </c>
      <c r="E180" s="194">
        <v>10169.450000000001</v>
      </c>
      <c r="F180" s="45">
        <f t="shared" si="26"/>
        <v>112.36948909448718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5707.04</v>
      </c>
      <c r="E182" s="194">
        <v>5728.82</v>
      </c>
      <c r="F182" s="45">
        <f t="shared" si="26"/>
        <v>100.38163391180015</v>
      </c>
    </row>
    <row r="183" spans="1:6" ht="12.75" customHeight="1" x14ac:dyDescent="0.2">
      <c r="A183" s="63">
        <v>3235</v>
      </c>
      <c r="B183" s="64" t="s">
        <v>367</v>
      </c>
      <c r="C183" s="247" t="s">
        <v>368</v>
      </c>
      <c r="D183" s="194">
        <v>380.4</v>
      </c>
      <c r="E183" s="194">
        <v>530.4</v>
      </c>
      <c r="F183" s="45">
        <f t="shared" si="26"/>
        <v>139.43217665615143</v>
      </c>
    </row>
    <row r="184" spans="1:6" ht="12.75" customHeight="1" x14ac:dyDescent="0.2">
      <c r="A184" s="63">
        <v>3236</v>
      </c>
      <c r="B184" s="64" t="s">
        <v>369</v>
      </c>
      <c r="C184" s="247" t="s">
        <v>370</v>
      </c>
      <c r="D184" s="194">
        <v>6180.66</v>
      </c>
      <c r="E184" s="194">
        <v>6111.9</v>
      </c>
      <c r="F184" s="45">
        <f t="shared" si="26"/>
        <v>98.88749745172845</v>
      </c>
    </row>
    <row r="185" spans="1:6" ht="12.75" customHeight="1" x14ac:dyDescent="0.2">
      <c r="A185" s="63">
        <v>3237</v>
      </c>
      <c r="B185" s="64" t="s">
        <v>371</v>
      </c>
      <c r="C185" s="247" t="s">
        <v>372</v>
      </c>
      <c r="D185" s="194">
        <v>2151.83</v>
      </c>
      <c r="E185" s="194">
        <v>2750.8</v>
      </c>
      <c r="F185" s="45">
        <f t="shared" si="26"/>
        <v>127.83537732999355</v>
      </c>
    </row>
    <row r="186" spans="1:6" ht="12.75" customHeight="1" x14ac:dyDescent="0.2">
      <c r="A186" s="63">
        <v>3238</v>
      </c>
      <c r="B186" s="64" t="s">
        <v>373</v>
      </c>
      <c r="C186" s="247" t="s">
        <v>374</v>
      </c>
      <c r="D186" s="194">
        <v>2049.73</v>
      </c>
      <c r="E186" s="194">
        <v>2173.2199999999998</v>
      </c>
      <c r="F186" s="45">
        <f t="shared" si="26"/>
        <v>106.02469593556224</v>
      </c>
    </row>
    <row r="187" spans="1:6" ht="12.75" customHeight="1" x14ac:dyDescent="0.2">
      <c r="A187" s="63">
        <v>3239</v>
      </c>
      <c r="B187" s="64" t="s">
        <v>375</v>
      </c>
      <c r="C187" s="247" t="s">
        <v>376</v>
      </c>
      <c r="D187" s="194">
        <v>1275.28</v>
      </c>
      <c r="E187" s="194">
        <v>1414.9</v>
      </c>
      <c r="F187" s="45">
        <f t="shared" si="26"/>
        <v>110.94818392823538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13006.14</v>
      </c>
      <c r="E194" s="60">
        <f t="shared" si="36"/>
        <v>21841.84</v>
      </c>
      <c r="F194" s="45">
        <f t="shared" si="26"/>
        <v>167.93483693086498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318.02</v>
      </c>
      <c r="E196" s="194">
        <v>329.03</v>
      </c>
      <c r="F196" s="45">
        <f t="shared" si="26"/>
        <v>103.46204641217534</v>
      </c>
    </row>
    <row r="197" spans="1:6" ht="12.75" customHeight="1" x14ac:dyDescent="0.2">
      <c r="A197" s="63">
        <v>3293</v>
      </c>
      <c r="B197" s="64" t="s">
        <v>395</v>
      </c>
      <c r="C197" s="247" t="s">
        <v>396</v>
      </c>
      <c r="D197" s="194">
        <v>20.7</v>
      </c>
      <c r="E197" s="194">
        <v>2262</v>
      </c>
      <c r="F197" s="45" t="str">
        <f t="shared" si="26"/>
        <v>&gt;&gt;100</v>
      </c>
    </row>
    <row r="198" spans="1:6" ht="12.75" customHeight="1" x14ac:dyDescent="0.2">
      <c r="A198" s="63">
        <v>3294</v>
      </c>
      <c r="B198" s="64" t="s">
        <v>397</v>
      </c>
      <c r="C198" s="247" t="s">
        <v>398</v>
      </c>
      <c r="D198" s="194">
        <v>228.09</v>
      </c>
      <c r="E198" s="194">
        <v>240</v>
      </c>
      <c r="F198" s="45">
        <f t="shared" si="26"/>
        <v>105.22162304353544</v>
      </c>
    </row>
    <row r="199" spans="1:6" ht="12.75" customHeight="1" x14ac:dyDescent="0.2">
      <c r="A199" s="63">
        <v>3295</v>
      </c>
      <c r="B199" s="64" t="s">
        <v>399</v>
      </c>
      <c r="C199" s="247" t="s">
        <v>400</v>
      </c>
      <c r="D199" s="194">
        <v>5877.74</v>
      </c>
      <c r="E199" s="194">
        <v>7615.94</v>
      </c>
      <c r="F199" s="45">
        <f t="shared" si="26"/>
        <v>129.57259082572554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6561.59</v>
      </c>
      <c r="E201" s="194">
        <v>11394.87</v>
      </c>
      <c r="F201" s="45">
        <f t="shared" si="26"/>
        <v>173.66019516611067</v>
      </c>
    </row>
    <row r="202" spans="1:6" ht="12.75" customHeight="1" x14ac:dyDescent="0.2">
      <c r="A202" s="63">
        <v>34</v>
      </c>
      <c r="B202" s="183" t="s">
        <v>405</v>
      </c>
      <c r="C202" s="247" t="s">
        <v>406</v>
      </c>
      <c r="D202" s="60">
        <f t="shared" ref="D202:E202" si="37">D203+D208+D216</f>
        <v>1133.55</v>
      </c>
      <c r="E202" s="60">
        <f t="shared" si="37"/>
        <v>1536.74</v>
      </c>
      <c r="F202" s="45">
        <f t="shared" si="26"/>
        <v>135.56878831988001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1133.55</v>
      </c>
      <c r="E216" s="60">
        <f t="shared" si="40"/>
        <v>1536.74</v>
      </c>
      <c r="F216" s="45">
        <f t="shared" si="26"/>
        <v>135.56878831988001</v>
      </c>
    </row>
    <row r="217" spans="1:6" ht="12.75" customHeight="1" x14ac:dyDescent="0.2">
      <c r="A217" s="63">
        <v>3431</v>
      </c>
      <c r="B217" s="182" t="s">
        <v>435</v>
      </c>
      <c r="C217" s="247" t="s">
        <v>436</v>
      </c>
      <c r="D217" s="194">
        <v>879.69</v>
      </c>
      <c r="E217" s="194">
        <v>1287.18</v>
      </c>
      <c r="F217" s="45">
        <f t="shared" si="26"/>
        <v>146.32199979538245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5.01</v>
      </c>
      <c r="E219" s="194">
        <v>0.71</v>
      </c>
      <c r="F219" s="45">
        <f t="shared" si="26"/>
        <v>14.171656686626747</v>
      </c>
    </row>
    <row r="220" spans="1:6" ht="12.75" customHeight="1" x14ac:dyDescent="0.2">
      <c r="A220" s="63">
        <v>3434</v>
      </c>
      <c r="B220" s="65" t="s">
        <v>441</v>
      </c>
      <c r="C220" s="247" t="s">
        <v>442</v>
      </c>
      <c r="D220" s="194">
        <v>248.85</v>
      </c>
      <c r="E220" s="194">
        <v>248.85</v>
      </c>
      <c r="F220" s="45">
        <f t="shared" si="26"/>
        <v>100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28880.93</v>
      </c>
      <c r="E262" s="60">
        <f t="shared" si="55"/>
        <v>27232.83</v>
      </c>
      <c r="F262" s="45">
        <f t="shared" ref="F262:F268" si="56">IF(D262&lt;&gt;0,IF(E262/D262&gt;=100,"&gt;&gt;100",E262/D262*100),"-")</f>
        <v>94.293466311507288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28880.93</v>
      </c>
      <c r="E269" s="60">
        <f t="shared" si="58"/>
        <v>27232.83</v>
      </c>
      <c r="F269" s="45">
        <f t="shared" ref="F269:F272" si="59">IF(D269&lt;&gt;0,IF(E269/D269&gt;=100,"&gt;&gt;100",E269/D269*100),"-")</f>
        <v>94.293466311507288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28880.93</v>
      </c>
      <c r="E271" s="194">
        <v>27232.83</v>
      </c>
      <c r="F271" s="45">
        <f t="shared" si="59"/>
        <v>94.293466311507288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1305.6500000000001</v>
      </c>
      <c r="E273" s="60">
        <f t="shared" si="60"/>
        <v>1167.52</v>
      </c>
      <c r="F273" s="45">
        <f t="shared" ref="F273:F277" si="61">IF(D273&lt;&gt;0,IF(E273/D273&gt;=100,"&gt;&gt;100",E273/D273*100),"-")</f>
        <v>89.420595105885951</v>
      </c>
    </row>
    <row r="274" spans="1:6" ht="12.75" customHeight="1" x14ac:dyDescent="0.2">
      <c r="A274" s="63">
        <v>381</v>
      </c>
      <c r="B274" s="64" t="s">
        <v>540</v>
      </c>
      <c r="C274" s="247" t="s">
        <v>541</v>
      </c>
      <c r="D274" s="60">
        <f t="shared" ref="D274:E274" si="62">SUM(D275:D277)</f>
        <v>1305.6500000000001</v>
      </c>
      <c r="E274" s="60">
        <f t="shared" si="62"/>
        <v>1167.52</v>
      </c>
      <c r="F274" s="45">
        <f t="shared" si="61"/>
        <v>89.420595105885951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1305.6500000000001</v>
      </c>
      <c r="E276" s="194">
        <v>1167.52</v>
      </c>
      <c r="F276" s="45">
        <f t="shared" si="61"/>
        <v>89.420595105885951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2774772.34</v>
      </c>
      <c r="E299" s="60">
        <f>E152-E297+E298</f>
        <v>3214144.350000001</v>
      </c>
      <c r="F299" s="45">
        <f t="shared" si="68"/>
        <v>115.8345246442813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1689.0799999996088</v>
      </c>
      <c r="E301" s="60">
        <f>IF(E299&gt;=E6,E299-E6,0)</f>
        <v>200479.44000000088</v>
      </c>
      <c r="F301" s="45" t="str">
        <f t="shared" si="68"/>
        <v>&gt;&gt;100</v>
      </c>
    </row>
    <row r="302" spans="1:6" ht="12.75" customHeight="1" x14ac:dyDescent="0.2">
      <c r="A302" s="63">
        <v>92211</v>
      </c>
      <c r="B302" s="64" t="s">
        <v>596</v>
      </c>
      <c r="C302" s="247" t="s">
        <v>597</v>
      </c>
      <c r="D302" s="194">
        <v>5166.0600000000004</v>
      </c>
      <c r="E302" s="194">
        <v>0</v>
      </c>
      <c r="F302" s="45">
        <f t="shared" si="68"/>
        <v>0</v>
      </c>
    </row>
    <row r="303" spans="1:6" ht="12.75" customHeight="1" x14ac:dyDescent="0.2">
      <c r="A303" s="63">
        <v>92221</v>
      </c>
      <c r="B303" s="64" t="s">
        <v>598</v>
      </c>
      <c r="C303" s="247" t="s">
        <v>599</v>
      </c>
      <c r="D303" s="194">
        <v>0</v>
      </c>
      <c r="E303" s="194">
        <v>6609.7</v>
      </c>
      <c r="F303" s="45" t="str">
        <f t="shared" si="68"/>
        <v>-</v>
      </c>
    </row>
    <row r="304" spans="1:6" ht="12.75" customHeight="1" x14ac:dyDescent="0.2">
      <c r="A304" s="63">
        <v>96</v>
      </c>
      <c r="B304" s="220" t="s">
        <v>600</v>
      </c>
      <c r="C304" s="247" t="s">
        <v>601</v>
      </c>
      <c r="D304" s="194">
        <v>12430.68</v>
      </c>
      <c r="E304" s="194">
        <v>237383.82</v>
      </c>
      <c r="F304" s="45">
        <f t="shared" si="68"/>
        <v>1909.6607747926903</v>
      </c>
    </row>
    <row r="305" spans="1:6" ht="12" x14ac:dyDescent="0.2">
      <c r="A305" s="63">
        <v>9661</v>
      </c>
      <c r="B305" s="220" t="s">
        <v>602</v>
      </c>
      <c r="C305" s="247" t="s">
        <v>603</v>
      </c>
      <c r="D305" s="194">
        <v>11822.68</v>
      </c>
      <c r="E305" s="194">
        <v>32090.44</v>
      </c>
      <c r="F305" s="45">
        <f t="shared" si="68"/>
        <v>271.43118142417791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10086.68</v>
      </c>
      <c r="E360" s="60">
        <f t="shared" si="86"/>
        <v>12700.82</v>
      </c>
      <c r="F360" s="45">
        <f t="shared" si="72"/>
        <v>125.91675357996883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10086.68</v>
      </c>
      <c r="E373" s="60">
        <f t="shared" si="90"/>
        <v>12700.82</v>
      </c>
      <c r="F373" s="45">
        <f t="shared" si="72"/>
        <v>125.91675357996883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1294.5</v>
      </c>
      <c r="E379" s="60">
        <f t="shared" si="92"/>
        <v>6350.37</v>
      </c>
      <c r="F379" s="45">
        <f t="shared" si="72"/>
        <v>490.5654692931634</v>
      </c>
    </row>
    <row r="380" spans="1:6" ht="12.75" customHeight="1" x14ac:dyDescent="0.2">
      <c r="A380" s="63">
        <v>4221</v>
      </c>
      <c r="B380" s="64" t="s">
        <v>647</v>
      </c>
      <c r="C380" s="247" t="s">
        <v>739</v>
      </c>
      <c r="D380" s="194">
        <v>1294.5</v>
      </c>
      <c r="E380" s="194">
        <v>1992.08</v>
      </c>
      <c r="F380" s="45">
        <f t="shared" si="72"/>
        <v>153.88798764001544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711.5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3646.79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8792.18</v>
      </c>
      <c r="E393" s="60">
        <f t="shared" si="94"/>
        <v>6350.45</v>
      </c>
      <c r="F393" s="45">
        <f t="shared" si="72"/>
        <v>72.228389318690006</v>
      </c>
    </row>
    <row r="394" spans="1:6" ht="12.75" customHeight="1" x14ac:dyDescent="0.2">
      <c r="A394" s="63">
        <v>4241</v>
      </c>
      <c r="B394" s="64" t="s">
        <v>756</v>
      </c>
      <c r="C394" s="247" t="s">
        <v>757</v>
      </c>
      <c r="D394" s="194">
        <v>8792.18</v>
      </c>
      <c r="E394" s="194">
        <v>6350.45</v>
      </c>
      <c r="F394" s="45">
        <f t="shared" si="72"/>
        <v>72.228389318690006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10086.68</v>
      </c>
      <c r="E418" s="60">
        <f t="shared" si="102"/>
        <v>12700.82</v>
      </c>
      <c r="F418" s="45">
        <f t="shared" si="72"/>
        <v>125.91675357996883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2773083.2600000002</v>
      </c>
      <c r="E422" s="60">
        <f>E6+E308</f>
        <v>3013664.91</v>
      </c>
      <c r="F422" s="45">
        <f t="shared" si="72"/>
        <v>108.6756013953941</v>
      </c>
    </row>
    <row r="423" spans="1:6" ht="12.75" customHeight="1" x14ac:dyDescent="0.2">
      <c r="A423" s="63" t="s">
        <v>581</v>
      </c>
      <c r="B423" s="64" t="s">
        <v>804</v>
      </c>
      <c r="C423" s="247" t="s">
        <v>805</v>
      </c>
      <c r="D423" s="60">
        <f t="shared" ref="D423:E423" si="103">D299+D360</f>
        <v>2784859.02</v>
      </c>
      <c r="E423" s="60">
        <f t="shared" si="103"/>
        <v>3226845.1700000009</v>
      </c>
      <c r="F423" s="45">
        <f t="shared" si="72"/>
        <v>115.87104219013575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11775.759999999776</v>
      </c>
      <c r="E425" s="60">
        <f t="shared" si="105"/>
        <v>213180.26000000071</v>
      </c>
      <c r="F425" s="45">
        <f t="shared" si="72"/>
        <v>1810.3312227831132</v>
      </c>
    </row>
    <row r="426" spans="1:6" ht="12.75" customHeight="1" x14ac:dyDescent="0.2">
      <c r="A426" s="251" t="s">
        <v>810</v>
      </c>
      <c r="B426" s="183" t="s">
        <v>811</v>
      </c>
      <c r="C426" s="252" t="s">
        <v>812</v>
      </c>
      <c r="D426" s="60">
        <f t="shared" ref="D426:E426" si="106">IF(D302-D303+D419-D420&gt;=0,D302-D303+D419-D420,0)</f>
        <v>5166.0600000000004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6609.7</v>
      </c>
      <c r="F427" s="45" t="str">
        <f t="shared" si="72"/>
        <v>-</v>
      </c>
    </row>
    <row r="428" spans="1:6" ht="24" x14ac:dyDescent="0.2">
      <c r="A428" s="249" t="s">
        <v>815</v>
      </c>
      <c r="B428" s="243" t="s">
        <v>816</v>
      </c>
      <c r="C428" s="250" t="s">
        <v>817</v>
      </c>
      <c r="D428" s="81">
        <f t="shared" ref="D428:E428" si="108">D304+D421</f>
        <v>12430.68</v>
      </c>
      <c r="E428" s="81">
        <f t="shared" si="108"/>
        <v>237383.82</v>
      </c>
      <c r="F428" s="61">
        <f t="shared" si="72"/>
        <v>1909.6607747926903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2773083.2600000002</v>
      </c>
      <c r="E643" s="60">
        <f>E422+E430</f>
        <v>3013664.91</v>
      </c>
      <c r="F643" s="45">
        <f t="shared" si="109"/>
        <v>108.6756013953941</v>
      </c>
    </row>
    <row r="644" spans="1:6" ht="12.75" customHeight="1" x14ac:dyDescent="0.2">
      <c r="A644" s="63" t="s">
        <v>581</v>
      </c>
      <c r="B644" s="64" t="s">
        <v>1237</v>
      </c>
      <c r="C644" s="247" t="s">
        <v>1238</v>
      </c>
      <c r="D644" s="60">
        <f>D423+D535</f>
        <v>2784859.02</v>
      </c>
      <c r="E644" s="60">
        <f>E423+E535</f>
        <v>3226845.1700000009</v>
      </c>
      <c r="F644" s="45">
        <f t="shared" si="109"/>
        <v>115.87104219013575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11775.759999999776</v>
      </c>
      <c r="E646" s="60">
        <f t="shared" si="164"/>
        <v>213180.26000000071</v>
      </c>
      <c r="F646" s="45">
        <f t="shared" si="109"/>
        <v>1810.3312227831132</v>
      </c>
    </row>
    <row r="647" spans="1:6" ht="24" x14ac:dyDescent="0.2">
      <c r="A647" s="251" t="s">
        <v>1243</v>
      </c>
      <c r="B647" s="64" t="s">
        <v>1244</v>
      </c>
      <c r="C647" s="252" t="s">
        <v>1243</v>
      </c>
      <c r="D647" s="60">
        <f>IF(D426-D427+D641-D642&gt;=0,D426-D427+D641-D642,0)</f>
        <v>5166.0600000000004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6609.7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6609.6999999997761</v>
      </c>
      <c r="E650" s="60">
        <f t="shared" si="166"/>
        <v>219789.96000000072</v>
      </c>
      <c r="F650" s="45">
        <f t="shared" si="109"/>
        <v>3325.2637789916057</v>
      </c>
    </row>
    <row r="651" spans="1:6" ht="24" x14ac:dyDescent="0.2">
      <c r="A651" s="249" t="s">
        <v>1251</v>
      </c>
      <c r="B651" s="184" t="s">
        <v>1252</v>
      </c>
      <c r="C651" s="250" t="s">
        <v>1251</v>
      </c>
      <c r="D651" s="196">
        <v>190678.1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17306.93</v>
      </c>
      <c r="E653" s="194">
        <v>12859.21</v>
      </c>
      <c r="F653" s="45">
        <f t="shared" ref="F653:F740" si="167">IF(D653&lt;&gt;0,IF(E653/D653&gt;=100,"&gt;&gt;100",E653/D653*100),"-")</f>
        <v>74.300930320975468</v>
      </c>
    </row>
    <row r="654" spans="1:6" ht="12.75" customHeight="1" x14ac:dyDescent="0.2">
      <c r="A654" s="63" t="s">
        <v>1256</v>
      </c>
      <c r="B654" s="64" t="s">
        <v>1257</v>
      </c>
      <c r="C654" s="247" t="s">
        <v>1256</v>
      </c>
      <c r="D654" s="194">
        <v>512848</v>
      </c>
      <c r="E654" s="194">
        <v>601184.63</v>
      </c>
      <c r="F654" s="45">
        <f t="shared" si="167"/>
        <v>117.22471960502918</v>
      </c>
    </row>
    <row r="655" spans="1:6" ht="12.75" customHeight="1" x14ac:dyDescent="0.2">
      <c r="A655" s="63" t="s">
        <v>1258</v>
      </c>
      <c r="B655" s="64" t="s">
        <v>1259</v>
      </c>
      <c r="C655" s="247" t="s">
        <v>1258</v>
      </c>
      <c r="D655" s="194">
        <v>517295.72</v>
      </c>
      <c r="E655" s="194">
        <v>599071.81999999995</v>
      </c>
      <c r="F655" s="45">
        <f t="shared" si="167"/>
        <v>115.80838519212955</v>
      </c>
    </row>
    <row r="656" spans="1:6" ht="24" x14ac:dyDescent="0.2">
      <c r="A656" s="63">
        <v>11</v>
      </c>
      <c r="B656" s="64" t="s">
        <v>1260</v>
      </c>
      <c r="C656" s="247" t="s">
        <v>1261</v>
      </c>
      <c r="D656" s="60">
        <f t="shared" ref="D656:E656" si="168">+D653+D654-D655</f>
        <v>12859.210000000079</v>
      </c>
      <c r="E656" s="60">
        <f t="shared" si="168"/>
        <v>14972.020000000019</v>
      </c>
      <c r="F656" s="45">
        <f t="shared" si="167"/>
        <v>116.43032503551871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94</v>
      </c>
      <c r="E658" s="253">
        <v>98</v>
      </c>
      <c r="F658" s="45">
        <f t="shared" si="167"/>
        <v>104.25531914893618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86</v>
      </c>
      <c r="E660" s="253">
        <v>91</v>
      </c>
      <c r="F660" s="45">
        <f t="shared" si="167"/>
        <v>105.81395348837211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2429760.5</v>
      </c>
      <c r="E683" s="192">
        <v>2562684.67</v>
      </c>
      <c r="F683" s="71">
        <f t="shared" si="167"/>
        <v>105.47066964007357</v>
      </c>
    </row>
    <row r="684" spans="1:6" ht="24" x14ac:dyDescent="0.2">
      <c r="A684" s="70">
        <v>63613</v>
      </c>
      <c r="B684" s="182" t="s">
        <v>1317</v>
      </c>
      <c r="C684" s="278" t="s">
        <v>1318</v>
      </c>
      <c r="D684" s="192">
        <v>156</v>
      </c>
      <c r="E684" s="192">
        <v>2811.29</v>
      </c>
      <c r="F684" s="71">
        <f t="shared" si="167"/>
        <v>1802.1089743589744</v>
      </c>
    </row>
    <row r="685" spans="1:6" ht="24" x14ac:dyDescent="0.2">
      <c r="A685" s="63">
        <v>63622</v>
      </c>
      <c r="B685" s="244" t="s">
        <v>1319</v>
      </c>
      <c r="C685" s="247" t="s">
        <v>1320</v>
      </c>
      <c r="D685" s="194">
        <v>6485.81</v>
      </c>
      <c r="E685" s="194">
        <v>4041.12</v>
      </c>
      <c r="F685" s="45">
        <f t="shared" si="167"/>
        <v>62.307098111107159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96373.6</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10457.64</v>
      </c>
      <c r="E724" s="192">
        <v>20872.330000000002</v>
      </c>
      <c r="F724" s="71">
        <f t="shared" si="167"/>
        <v>199.58929548158096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170.01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6833.82</v>
      </c>
      <c r="E732" s="192">
        <v>8660.98</v>
      </c>
      <c r="F732" s="71">
        <f t="shared" si="167"/>
        <v>126.73702263155893</v>
      </c>
    </row>
    <row r="733" spans="1:6" ht="12.75" customHeight="1" x14ac:dyDescent="0.2">
      <c r="A733" s="70">
        <v>31215</v>
      </c>
      <c r="B733" s="65" t="s">
        <v>1395</v>
      </c>
      <c r="C733" s="278" t="s">
        <v>1396</v>
      </c>
      <c r="D733" s="192">
        <v>3531.52</v>
      </c>
      <c r="E733" s="192">
        <v>6180.16</v>
      </c>
      <c r="F733" s="71">
        <f t="shared" si="167"/>
        <v>175</v>
      </c>
    </row>
    <row r="734" spans="1:6" ht="12.75" customHeight="1" x14ac:dyDescent="0.2">
      <c r="A734" s="70">
        <v>32121</v>
      </c>
      <c r="B734" s="65" t="s">
        <v>1397</v>
      </c>
      <c r="C734" s="278" t="s">
        <v>1398</v>
      </c>
      <c r="D734" s="192">
        <v>43834.25</v>
      </c>
      <c r="E734" s="192">
        <v>48434.44</v>
      </c>
      <c r="F734" s="71">
        <f t="shared" si="167"/>
        <v>110.49451057107171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5371.78</v>
      </c>
      <c r="E736" s="194">
        <v>3421.4</v>
      </c>
      <c r="F736" s="45">
        <f t="shared" si="167"/>
        <v>63.692109505601501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96.23</v>
      </c>
      <c r="E738" s="194">
        <v>393.3</v>
      </c>
      <c r="F738" s="45">
        <f t="shared" si="167"/>
        <v>408.70830302400503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5628</v>
      </c>
      <c r="E744" s="192">
        <v>7488.5</v>
      </c>
      <c r="F744" s="71">
        <f t="shared" si="170"/>
        <v>133.05792466240229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28880.93</v>
      </c>
      <c r="E855" s="194">
        <v>27232.83</v>
      </c>
      <c r="F855" s="45">
        <f t="shared" si="169"/>
        <v>94.293466311507288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 zoomScale="110" zoomScaleNormal="110" workbookViewId="0">
      <selection activeCell="E35" sqref="E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1441865</v>
      </c>
      <c r="E6" s="180">
        <f t="shared" si="0"/>
        <v>1530906.46</v>
      </c>
      <c r="F6" s="181">
        <f t="shared" ref="F6:F298" si="1">IF(D6&gt;0,IF(E6/D6&gt;=100,"&gt;&gt;100",E6/D6*100),"-")</f>
        <v>106.17543667402983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1223145.27</v>
      </c>
      <c r="E7" s="79">
        <f t="shared" si="2"/>
        <v>1275296.47</v>
      </c>
      <c r="F7" s="71">
        <f t="shared" si="1"/>
        <v>104.26369633101716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1327.23</v>
      </c>
      <c r="E8" s="79">
        <f>E9+E10-E11</f>
        <v>1327.23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1327.23</v>
      </c>
      <c r="E9" s="192">
        <v>1327.23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1221818.04</v>
      </c>
      <c r="E12" s="79">
        <f t="shared" si="3"/>
        <v>1273969.24</v>
      </c>
      <c r="F12" s="71">
        <f t="shared" si="1"/>
        <v>104.2683278763833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1116394.48</v>
      </c>
      <c r="E13" s="79">
        <f t="shared" si="4"/>
        <v>1193155.73</v>
      </c>
      <c r="F13" s="71">
        <f t="shared" si="1"/>
        <v>106.87581776649415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2025546.52</v>
      </c>
      <c r="E15" s="192">
        <v>2127275.81</v>
      </c>
      <c r="F15" s="71">
        <f t="shared" si="1"/>
        <v>105.02231318785016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909152.04</v>
      </c>
      <c r="E18" s="192">
        <v>934120.08</v>
      </c>
      <c r="F18" s="71">
        <f t="shared" si="1"/>
        <v>102.7462997278211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105250.71000000002</v>
      </c>
      <c r="E19" s="79">
        <f t="shared" si="5"/>
        <v>80813.5</v>
      </c>
      <c r="F19" s="71">
        <f t="shared" si="1"/>
        <v>76.781904844157339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381263.15</v>
      </c>
      <c r="E20" s="192">
        <v>364842.36</v>
      </c>
      <c r="F20" s="71">
        <f t="shared" si="1"/>
        <v>95.693056095245481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3892.6</v>
      </c>
      <c r="E21" s="192">
        <v>3892.6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15035.77</v>
      </c>
      <c r="E22" s="192">
        <v>15747.27</v>
      </c>
      <c r="F22" s="71">
        <f t="shared" si="1"/>
        <v>104.73204897388028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1994.58</v>
      </c>
      <c r="E25" s="192">
        <v>1994.58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99897.65</v>
      </c>
      <c r="E26" s="192">
        <v>107864.73</v>
      </c>
      <c r="F26" s="71">
        <f t="shared" si="1"/>
        <v>107.9752426608634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396833.04</v>
      </c>
      <c r="E28" s="192">
        <v>413528.04</v>
      </c>
      <c r="F28" s="71">
        <f t="shared" si="1"/>
        <v>104.20705896867861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23710.5</v>
      </c>
      <c r="E30" s="192">
        <v>23710.5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23710.5</v>
      </c>
      <c r="E34" s="192">
        <v>23710.5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172.84999999999127</v>
      </c>
      <c r="E35" s="79">
        <f t="shared" si="7"/>
        <v>1.0000000009313226E-2</v>
      </c>
      <c r="F35" s="71">
        <f t="shared" si="1"/>
        <v>5.7853630369185602E-3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97336.12</v>
      </c>
      <c r="E36" s="192">
        <v>97246.35</v>
      </c>
      <c r="F36" s="71">
        <f t="shared" si="1"/>
        <v>99.907773188411468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97163.27</v>
      </c>
      <c r="E40" s="192">
        <v>97246.34</v>
      </c>
      <c r="F40" s="71">
        <f t="shared" si="1"/>
        <v>100.08549526997186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22398.68</v>
      </c>
      <c r="E54" s="192">
        <v>23069.7</v>
      </c>
      <c r="F54" s="71">
        <f t="shared" si="1"/>
        <v>102.99580153830495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22398.68</v>
      </c>
      <c r="E55" s="192">
        <v>23069.7</v>
      </c>
      <c r="F55" s="71">
        <f t="shared" si="1"/>
        <v>102.99580153830495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218719.73</v>
      </c>
      <c r="E69" s="79">
        <f>E70+E82+E88+E119+E135+E147+E165+E171</f>
        <v>255609.99000000002</v>
      </c>
      <c r="F69" s="71">
        <f t="shared" si="1"/>
        <v>116.8664527886899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12859.21</v>
      </c>
      <c r="E70" s="79">
        <f t="shared" si="12"/>
        <v>14972.02</v>
      </c>
      <c r="F70" s="71">
        <f t="shared" si="1"/>
        <v>116.43032503551932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12859.21</v>
      </c>
      <c r="E71" s="79">
        <f t="shared" si="13"/>
        <v>14972.02</v>
      </c>
      <c r="F71" s="71">
        <f t="shared" si="1"/>
        <v>116.43032503551932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12859.21</v>
      </c>
      <c r="E73" s="192">
        <v>14972.02</v>
      </c>
      <c r="F73" s="71">
        <f t="shared" si="1"/>
        <v>116.43032503551932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2751.74</v>
      </c>
      <c r="E82" s="79">
        <f>SUM(E83:E85)-E86+E87</f>
        <v>3254.15</v>
      </c>
      <c r="F82" s="71">
        <f t="shared" si="1"/>
        <v>118.25790227274379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2751.74</v>
      </c>
      <c r="E87" s="192">
        <v>3254.15</v>
      </c>
      <c r="F87" s="71">
        <f t="shared" si="1"/>
        <v>118.25790227274379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12430.68</v>
      </c>
      <c r="E147" s="79">
        <f t="shared" si="24"/>
        <v>237383.82</v>
      </c>
      <c r="F147" s="71">
        <f t="shared" si="1"/>
        <v>1909.6607747926903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204113.38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204113.38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608</v>
      </c>
      <c r="E160" s="192">
        <v>1180</v>
      </c>
      <c r="F160" s="71">
        <f t="shared" si="1"/>
        <v>194.07894736842107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11822.68</v>
      </c>
      <c r="E161" s="192">
        <v>32090.44</v>
      </c>
      <c r="F161" s="71">
        <f t="shared" si="1"/>
        <v>271.43118142417791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190678.1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190678.1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1441865</v>
      </c>
      <c r="E176" s="79">
        <f>E177+E251</f>
        <v>1530906.46</v>
      </c>
      <c r="F176" s="71">
        <f t="shared" si="1"/>
        <v>106.17543667402983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212898.74999999997</v>
      </c>
      <c r="E177" s="79">
        <f>E178+E197+E203+E219+E247+E248</f>
        <v>238016.12999999998</v>
      </c>
      <c r="F177" s="71">
        <f t="shared" si="1"/>
        <v>111.79780529477041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212898.74999999997</v>
      </c>
      <c r="E178" s="79">
        <f>SUM(E179:E181)+E185+E186+SUM(E194:E196)</f>
        <v>236476.20999999996</v>
      </c>
      <c r="F178" s="71">
        <f t="shared" si="1"/>
        <v>111.07449433122551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187946.36</v>
      </c>
      <c r="E179" s="192">
        <v>215567.86</v>
      </c>
      <c r="F179" s="71">
        <f t="shared" si="1"/>
        <v>114.69648042132872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22091.38</v>
      </c>
      <c r="E180" s="192">
        <v>20801.52</v>
      </c>
      <c r="F180" s="71">
        <f t="shared" si="1"/>
        <v>94.161252035861949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109.27</v>
      </c>
      <c r="E181" s="79">
        <f t="shared" si="28"/>
        <v>106.83</v>
      </c>
      <c r="F181" s="71">
        <f t="shared" si="1"/>
        <v>97.766999176352158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109.27</v>
      </c>
      <c r="E184" s="192">
        <v>106.83</v>
      </c>
      <c r="F184" s="71">
        <f t="shared" si="1"/>
        <v>97.766999176352158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2751.74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 si="36">SUM(D238:D246)</f>
        <v>0</v>
      </c>
      <c r="E237" s="79">
        <f>SUM(E238:E246)</f>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IF(D246&gt;0,IF(E246/D246&gt;=100,"&gt;&gt;100",E246/D246*100),"-")</f>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1539.92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1228966.25</v>
      </c>
      <c r="E251" s="79">
        <f>+E252+E255-E264+E274+E291</f>
        <v>1292890.33</v>
      </c>
      <c r="F251" s="71">
        <f t="shared" si="1"/>
        <v>105.20145121967346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1223145.27</v>
      </c>
      <c r="E252" s="79">
        <f>E253-E254</f>
        <v>1275296.47</v>
      </c>
      <c r="F252" s="71">
        <f t="shared" si="1"/>
        <v>104.26369633101716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1223145.27</v>
      </c>
      <c r="E253" s="192">
        <v>1275296.47</v>
      </c>
      <c r="F253" s="71">
        <f t="shared" si="1"/>
        <v>104.26369633101716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-6609.7</v>
      </c>
      <c r="E255" s="79">
        <f>E256-E260</f>
        <v>-219789.96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2820.79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2820.79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9430.49</v>
      </c>
      <c r="E260" s="79">
        <f>SUM(E261:E263)</f>
        <v>219789.96</v>
      </c>
      <c r="F260" s="71">
        <f t="shared" si="1"/>
        <v>2330.6313881887368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210359.47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9430.49</v>
      </c>
      <c r="E262" s="192">
        <v>9430.49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12430.68</v>
      </c>
      <c r="E274" s="79">
        <f>SUM(E275:E277)+SUM(E286:E290)</f>
        <v>237383.82</v>
      </c>
      <c r="F274" s="71">
        <f t="shared" si="1"/>
        <v>1909.6607747926903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204113.38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204113.38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608</v>
      </c>
      <c r="E287" s="192">
        <v>1180</v>
      </c>
      <c r="F287" s="71">
        <f t="shared" si="39"/>
        <v>194.07894736842107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11822.68</v>
      </c>
      <c r="E288" s="192">
        <v>32090.44</v>
      </c>
      <c r="F288" s="71">
        <f t="shared" si="39"/>
        <v>271.43118142417791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12430.68</v>
      </c>
      <c r="E303" s="192">
        <v>237383.82</v>
      </c>
      <c r="F303" s="71">
        <f t="shared" si="43"/>
        <v>1909.6607747926903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2751.74</v>
      </c>
      <c r="E308" s="192">
        <v>3254.15</v>
      </c>
      <c r="F308" s="71">
        <f t="shared" si="43"/>
        <v>118.25790227274379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212898.75</v>
      </c>
      <c r="E337" s="192">
        <v>236476.21</v>
      </c>
      <c r="F337" s="71">
        <f t="shared" si="43"/>
        <v>111.07449433122551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1539.92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2784859.02</v>
      </c>
      <c r="E114" s="60">
        <f t="shared" si="22"/>
        <v>3226845.17</v>
      </c>
      <c r="F114" s="45">
        <f t="shared" si="1"/>
        <v>115.87104219013571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2630891.08</v>
      </c>
      <c r="E115" s="60">
        <f t="shared" si="23"/>
        <v>3096986.42</v>
      </c>
      <c r="F115" s="45">
        <f t="shared" si="1"/>
        <v>117.716253764485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2630891.08</v>
      </c>
      <c r="E117" s="194">
        <v>3096986.42</v>
      </c>
      <c r="F117" s="45">
        <f t="shared" si="1"/>
        <v>117.716253764485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153967.94</v>
      </c>
      <c r="E126" s="194">
        <v>129858.75</v>
      </c>
      <c r="F126" s="45">
        <f t="shared" si="1"/>
        <v>84.341421986940915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2784859.02</v>
      </c>
      <c r="E141" s="81">
        <f t="shared" si="28"/>
        <v>3226845.17</v>
      </c>
      <c r="F141" s="61">
        <f t="shared" si="1"/>
        <v>115.87104219013571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111241.9</v>
      </c>
      <c r="E5" s="82">
        <f t="shared" si="0"/>
        <v>384.31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101729.29</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101729.29</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101729.29</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9512.61</v>
      </c>
      <c r="E22" s="83">
        <f t="shared" si="3"/>
        <v>384.31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9512.61</v>
      </c>
      <c r="E23" s="83">
        <f t="shared" si="4"/>
        <v>384.31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9512.61</v>
      </c>
      <c r="E25" s="195">
        <v>384.31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212898.75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3058642.14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14693.95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3031267.37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2575277.48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427206.56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1536.74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27232.83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13.76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12680.82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3033524.76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15905.77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3004938.17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2547655.98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428496.42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1539.18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27232.83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13.76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12680.82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238016.13000000035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238016.13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1539.92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236476.21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8184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Veronika Pleskalt</cp:lastModifiedBy>
  <cp:lastPrinted>2025-11-26T12:43:51Z</cp:lastPrinted>
  <dcterms:created xsi:type="dcterms:W3CDTF">2022-04-01T05:14:30Z</dcterms:created>
  <dcterms:modified xsi:type="dcterms:W3CDTF">2026-01-28T10:36:14Z</dcterms:modified>
</cp:coreProperties>
</file>